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Kulud" sheetId="1" r:id="rId1"/>
    <sheet name="Tulud" sheetId="2" r:id="rId2"/>
    <sheet name="Tulud-Kulud" sheetId="3" r:id="rId3"/>
  </sheets>
  <definedNames/>
  <calcPr fullCalcOnLoad="1"/>
</workbook>
</file>

<file path=xl/sharedStrings.xml><?xml version="1.0" encoding="utf-8"?>
<sst xmlns="http://schemas.openxmlformats.org/spreadsheetml/2006/main" count="307" uniqueCount="123">
  <si>
    <t>Tegevuskulud</t>
  </si>
  <si>
    <t>6.02.02.20.  Riigieelarve (RE)</t>
  </si>
  <si>
    <t xml:space="preserve">Teko osakondade kulud </t>
  </si>
  <si>
    <t>TK020004</t>
  </si>
  <si>
    <t>Kuluartikkel</t>
  </si>
  <si>
    <t>KG2M Teko</t>
  </si>
  <si>
    <t>KG2M10 Juhtimine</t>
  </si>
  <si>
    <t>KG2M20          Õppe- osakond</t>
  </si>
  <si>
    <t>KG2M21 Üldõpe</t>
  </si>
  <si>
    <t>KG2M22 Turismi-, toitlustus- ja majutus- teenindus</t>
  </si>
  <si>
    <t>KG2M23 Toiduainete- töötlus</t>
  </si>
  <si>
    <t>KG2M24 Kaubandus</t>
  </si>
  <si>
    <t>KG2M30 Arendus- osakond</t>
  </si>
  <si>
    <t>KG2M31 Üld- arendus</t>
  </si>
  <si>
    <t>KG2M32 Täiend- koolitus</t>
  </si>
  <si>
    <t>KG2M40 Haldus- osakond</t>
  </si>
  <si>
    <t>KG2M41 Üldhaldus</t>
  </si>
  <si>
    <t>KG2M42 Õppe- catering</t>
  </si>
  <si>
    <t>KG2M43 Õppe- restoran</t>
  </si>
  <si>
    <t>KG2M44 Õpilas- kodu</t>
  </si>
  <si>
    <t>KG2M45 Õppe- hostel</t>
  </si>
  <si>
    <t>KG2M50 Kantselei</t>
  </si>
  <si>
    <t>Kokku</t>
  </si>
  <si>
    <t>Eelarve</t>
  </si>
  <si>
    <t xml:space="preserve">Täitmine </t>
  </si>
  <si>
    <t>Täitmine %</t>
  </si>
  <si>
    <t>Jääk</t>
  </si>
  <si>
    <t>Personalikulud</t>
  </si>
  <si>
    <t>50 Personalikulud</t>
  </si>
  <si>
    <t>Majandamiskulud</t>
  </si>
  <si>
    <t>55 Majandamiskulud</t>
  </si>
  <si>
    <t>Admin.kulud</t>
  </si>
  <si>
    <t>Lähetused</t>
  </si>
  <si>
    <t>Koolitused</t>
  </si>
  <si>
    <t>Hoonete kulud</t>
  </si>
  <si>
    <t>Rajatiste kulud</t>
  </si>
  <si>
    <t>Sõidukite kulud</t>
  </si>
  <si>
    <t>IT-kulud</t>
  </si>
  <si>
    <t>Inventari soetus</t>
  </si>
  <si>
    <t>Inventari hooldus</t>
  </si>
  <si>
    <t>Toiduained</t>
  </si>
  <si>
    <t>Med. ja hügieenik.</t>
  </si>
  <si>
    <t>Õppevahendid</t>
  </si>
  <si>
    <t>Ürituste kulud</t>
  </si>
  <si>
    <t>Eri-ja vormiriietus</t>
  </si>
  <si>
    <t>Muu erivarustus</t>
  </si>
  <si>
    <t>Muud kulud</t>
  </si>
  <si>
    <t>Liikmemaksud</t>
  </si>
  <si>
    <t>Loodusressursid jm</t>
  </si>
  <si>
    <t>Ettemaks</t>
  </si>
  <si>
    <t>KM</t>
  </si>
  <si>
    <t>Käibemaks</t>
  </si>
  <si>
    <t>Riigikassa:</t>
  </si>
  <si>
    <t>kulu liik</t>
  </si>
  <si>
    <t>6.02.02.20.</t>
  </si>
  <si>
    <t>TK020002</t>
  </si>
  <si>
    <t xml:space="preserve">     Toetused</t>
  </si>
  <si>
    <t xml:space="preserve">Eelarve </t>
  </si>
  <si>
    <t>41 01   õppetoetused kokku</t>
  </si>
  <si>
    <t>41 01   põhitoetus</t>
  </si>
  <si>
    <t>41 01   eritoetus</t>
  </si>
  <si>
    <t>41 04   sõidusoodustused</t>
  </si>
  <si>
    <r>
      <t>k a s s a k u l u</t>
    </r>
    <r>
      <rPr>
        <b/>
        <sz val="11"/>
        <rFont val="Times New Roman"/>
        <family val="1"/>
      </rPr>
      <t xml:space="preserve">   ülevaate </t>
    </r>
  </si>
  <si>
    <t>41 05   toitlustustoetused</t>
  </si>
  <si>
    <t>6.02.02.40.01.</t>
  </si>
  <si>
    <t>Väike tabel</t>
  </si>
  <si>
    <t>Kontroll :</t>
  </si>
  <si>
    <t>Pmen</t>
  </si>
  <si>
    <t>Riigikassa</t>
  </si>
  <si>
    <t>koostas:</t>
  </si>
  <si>
    <t>(toetused)</t>
  </si>
  <si>
    <t xml:space="preserve">                  Pmen ja RK</t>
  </si>
  <si>
    <t>Toetused</t>
  </si>
  <si>
    <t>OV</t>
  </si>
  <si>
    <t>RK 40 ∑</t>
  </si>
  <si>
    <t>Veiko EENSALU</t>
  </si>
  <si>
    <t xml:space="preserve">Seletus : </t>
  </si>
  <si>
    <t xml:space="preserve">Toetused on siin näidatud kontrolliks, kuna riigikassas (RK) </t>
  </si>
  <si>
    <t>Teko</t>
  </si>
  <si>
    <t>Haldusosakond</t>
  </si>
  <si>
    <t xml:space="preserve">Kutseeksamitasud </t>
  </si>
  <si>
    <t xml:space="preserve">    on Toetused (40.01) ja Omavahendid (40.02) arvestatud kokku 6.02.02.40 kuluobjekti alla.</t>
  </si>
  <si>
    <t>finantsist, majandusinsener, eelarvestaja</t>
  </si>
  <si>
    <t xml:space="preserve">     </t>
  </si>
  <si>
    <t>55     majandamiskulud</t>
  </si>
  <si>
    <t>6.02.02.40.02. Majandustegevusest laekuva tulu arvelt (omavahendid OV)</t>
  </si>
  <si>
    <t>Tallinna Teeninduskooli 12 kuu kulud 2015.a.</t>
  </si>
  <si>
    <t>12 kuud 2015.a</t>
  </si>
  <si>
    <t>12 kuud 2015.a.</t>
  </si>
  <si>
    <t>KG2M98 Projektide ja programmide reserv</t>
  </si>
  <si>
    <t>OKG2M-RAAMAT Raamatukogu</t>
  </si>
  <si>
    <t>TG2M Teko tuluosakond</t>
  </si>
  <si>
    <t>41 03  muud toetused</t>
  </si>
  <si>
    <t>6.02.02.40.02.</t>
  </si>
  <si>
    <t xml:space="preserve"> Toetused</t>
  </si>
  <si>
    <t xml:space="preserve">Tallinna Teeninduskooli 2015.a  12 kuu </t>
  </si>
  <si>
    <t xml:space="preserve">    19.I.2016.a</t>
  </si>
  <si>
    <t>Riigieelarve ja omavahendid kokku</t>
  </si>
  <si>
    <t>15 Investeeringud</t>
  </si>
  <si>
    <t>Õppetoetused</t>
  </si>
  <si>
    <t>41 03   muud toetused</t>
  </si>
  <si>
    <t>Investeeringud</t>
  </si>
  <si>
    <t xml:space="preserve">   Osakondade lõikes</t>
  </si>
  <si>
    <t xml:space="preserve">  Haldusosakond</t>
  </si>
  <si>
    <t xml:space="preserve">  Õppecatering</t>
  </si>
  <si>
    <t xml:space="preserve">  Õpperestoran</t>
  </si>
  <si>
    <t xml:space="preserve">  Õpilaskodu</t>
  </si>
  <si>
    <t xml:space="preserve">  Õppehostel</t>
  </si>
  <si>
    <t xml:space="preserve">  Täiendkoolitus</t>
  </si>
  <si>
    <t xml:space="preserve">  Raamatukogu</t>
  </si>
  <si>
    <t xml:space="preserve">  Muud laekumised</t>
  </si>
  <si>
    <t>Tallinna Teeninduskooli tulud 2015.a</t>
  </si>
  <si>
    <t>KULUD  k o k k u :</t>
  </si>
  <si>
    <t>TULUD k o k k u :</t>
  </si>
  <si>
    <t>Haldus- osakond</t>
  </si>
  <si>
    <t>Arendus- osakond</t>
  </si>
  <si>
    <t>Muud laekumised</t>
  </si>
  <si>
    <t>TULUD-KULUD</t>
  </si>
  <si>
    <t>Õppeosakond</t>
  </si>
  <si>
    <t>KG2M44 Õpilaskodu</t>
  </si>
  <si>
    <t>KG2M45 Õppehostel</t>
  </si>
  <si>
    <t>KG2M50 Kantselei  /Raamatukogu</t>
  </si>
  <si>
    <t>Osakondade poolt 2015.a teenitud omavahendid ja omavahenditest teostatud kulud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</si>
</sst>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4" fillId="0" borderId="10" xfId="56" applyFont="1" applyBorder="1">
      <alignment/>
      <protection/>
    </xf>
    <xf numFmtId="0" fontId="4" fillId="0" borderId="11" xfId="56" applyFont="1" applyBorder="1">
      <alignment/>
      <protection/>
    </xf>
    <xf numFmtId="0" fontId="5" fillId="0" borderId="11" xfId="56" applyFont="1" applyBorder="1">
      <alignment/>
      <protection/>
    </xf>
    <xf numFmtId="0" fontId="6" fillId="0" borderId="11" xfId="56" applyFont="1" applyBorder="1">
      <alignment/>
      <protection/>
    </xf>
    <xf numFmtId="0" fontId="7" fillId="0" borderId="11" xfId="56" applyFont="1" applyBorder="1">
      <alignment/>
      <protection/>
    </xf>
    <xf numFmtId="0" fontId="8" fillId="0" borderId="11" xfId="56" applyFont="1" applyBorder="1">
      <alignment/>
      <protection/>
    </xf>
    <xf numFmtId="0" fontId="9" fillId="0" borderId="12" xfId="56" applyFont="1" applyBorder="1">
      <alignment/>
      <protection/>
    </xf>
    <xf numFmtId="0" fontId="9" fillId="0" borderId="11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9" fillId="0" borderId="14" xfId="56" applyFont="1" applyBorder="1">
      <alignment/>
      <protection/>
    </xf>
    <xf numFmtId="0" fontId="9" fillId="0" borderId="0" xfId="56" applyFont="1">
      <alignment/>
      <protection/>
    </xf>
    <xf numFmtId="0" fontId="4" fillId="0" borderId="0" xfId="56">
      <alignment/>
      <protection/>
    </xf>
    <xf numFmtId="0" fontId="8" fillId="0" borderId="0" xfId="56" applyFont="1">
      <alignment/>
      <protection/>
    </xf>
    <xf numFmtId="0" fontId="11" fillId="0" borderId="15" xfId="56" applyFont="1" applyBorder="1">
      <alignment/>
      <protection/>
    </xf>
    <xf numFmtId="0" fontId="14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4" fontId="12" fillId="0" borderId="14" xfId="56" applyNumberFormat="1" applyFont="1" applyBorder="1">
      <alignment/>
      <protection/>
    </xf>
    <xf numFmtId="0" fontId="11" fillId="0" borderId="0" xfId="56" applyFont="1">
      <alignment/>
      <protection/>
    </xf>
    <xf numFmtId="0" fontId="14" fillId="0" borderId="0" xfId="56" applyFont="1">
      <alignment/>
      <protection/>
    </xf>
    <xf numFmtId="0" fontId="15" fillId="0" borderId="0" xfId="56" applyFont="1" applyBorder="1">
      <alignment/>
      <protection/>
    </xf>
    <xf numFmtId="0" fontId="11" fillId="0" borderId="16" xfId="56" applyFont="1" applyBorder="1" applyAlignment="1">
      <alignment horizontal="right"/>
      <protection/>
    </xf>
    <xf numFmtId="0" fontId="11" fillId="0" borderId="17" xfId="56" applyFont="1" applyBorder="1" applyAlignment="1">
      <alignment horizontal="left"/>
      <protection/>
    </xf>
    <xf numFmtId="4" fontId="10" fillId="0" borderId="18" xfId="56" applyNumberFormat="1" applyFont="1" applyBorder="1">
      <alignment/>
      <protection/>
    </xf>
    <xf numFmtId="4" fontId="10" fillId="0" borderId="19" xfId="56" applyNumberFormat="1" applyFont="1" applyBorder="1">
      <alignment/>
      <protection/>
    </xf>
    <xf numFmtId="4" fontId="10" fillId="0" borderId="16" xfId="56" applyNumberFormat="1" applyFont="1" applyBorder="1">
      <alignment/>
      <protection/>
    </xf>
    <xf numFmtId="4" fontId="16" fillId="0" borderId="0" xfId="56" applyNumberFormat="1" applyFont="1" applyBorder="1">
      <alignment/>
      <protection/>
    </xf>
    <xf numFmtId="0" fontId="11" fillId="0" borderId="20" xfId="56" applyFont="1" applyBorder="1" applyAlignment="1">
      <alignment horizontal="left"/>
      <protection/>
    </xf>
    <xf numFmtId="0" fontId="10" fillId="0" borderId="16" xfId="56" applyFont="1" applyBorder="1" applyAlignment="1">
      <alignment horizontal="left"/>
      <protection/>
    </xf>
    <xf numFmtId="4" fontId="10" fillId="0" borderId="21" xfId="56" applyNumberFormat="1" applyFont="1" applyBorder="1">
      <alignment/>
      <protection/>
    </xf>
    <xf numFmtId="4" fontId="17" fillId="0" borderId="21" xfId="56" applyNumberFormat="1" applyFont="1" applyBorder="1">
      <alignment/>
      <protection/>
    </xf>
    <xf numFmtId="164" fontId="10" fillId="0" borderId="16" xfId="56" applyNumberFormat="1" applyFont="1" applyBorder="1">
      <alignment/>
      <protection/>
    </xf>
    <xf numFmtId="3" fontId="11" fillId="0" borderId="22" xfId="56" applyNumberFormat="1" applyFont="1" applyBorder="1">
      <alignment/>
      <protection/>
    </xf>
    <xf numFmtId="4" fontId="11" fillId="0" borderId="11" xfId="56" applyNumberFormat="1" applyFont="1" applyBorder="1">
      <alignment/>
      <protection/>
    </xf>
    <xf numFmtId="4" fontId="12" fillId="0" borderId="12" xfId="56" applyNumberFormat="1" applyFont="1" applyBorder="1">
      <alignment/>
      <protection/>
    </xf>
    <xf numFmtId="4" fontId="10" fillId="0" borderId="0" xfId="56" applyNumberFormat="1" applyFont="1" applyBorder="1">
      <alignment/>
      <protection/>
    </xf>
    <xf numFmtId="4" fontId="11" fillId="0" borderId="10" xfId="56" applyNumberFormat="1" applyFont="1" applyBorder="1">
      <alignment/>
      <protection/>
    </xf>
    <xf numFmtId="4" fontId="13" fillId="0" borderId="11" xfId="56" applyNumberFormat="1" applyFont="1" applyBorder="1">
      <alignment/>
      <protection/>
    </xf>
    <xf numFmtId="0" fontId="13" fillId="0" borderId="11" xfId="56" applyFont="1" applyBorder="1">
      <alignment/>
      <protection/>
    </xf>
    <xf numFmtId="4" fontId="18" fillId="0" borderId="11" xfId="56" applyNumberFormat="1" applyFont="1" applyBorder="1">
      <alignment/>
      <protection/>
    </xf>
    <xf numFmtId="164" fontId="13" fillId="0" borderId="12" xfId="56" applyNumberFormat="1" applyFont="1" applyBorder="1">
      <alignment/>
      <protection/>
    </xf>
    <xf numFmtId="0" fontId="19" fillId="0" borderId="23" xfId="56" applyFont="1" applyBorder="1">
      <alignment/>
      <protection/>
    </xf>
    <xf numFmtId="0" fontId="19" fillId="0" borderId="24" xfId="56" applyFont="1" applyBorder="1">
      <alignment/>
      <protection/>
    </xf>
    <xf numFmtId="0" fontId="19" fillId="0" borderId="25" xfId="56" applyFont="1" applyBorder="1">
      <alignment/>
      <protection/>
    </xf>
    <xf numFmtId="0" fontId="19" fillId="0" borderId="26" xfId="56" applyFont="1" applyBorder="1">
      <alignment/>
      <protection/>
    </xf>
    <xf numFmtId="164" fontId="11" fillId="0" borderId="27" xfId="56" applyNumberFormat="1" applyFont="1" applyBorder="1">
      <alignment/>
      <protection/>
    </xf>
    <xf numFmtId="0" fontId="19" fillId="0" borderId="28" xfId="56" applyFont="1" applyBorder="1">
      <alignment/>
      <protection/>
    </xf>
    <xf numFmtId="0" fontId="19" fillId="0" borderId="29" xfId="56" applyFont="1" applyBorder="1">
      <alignment/>
      <protection/>
    </xf>
    <xf numFmtId="0" fontId="13" fillId="0" borderId="30" xfId="56" applyFont="1" applyBorder="1">
      <alignment/>
      <protection/>
    </xf>
    <xf numFmtId="0" fontId="13" fillId="0" borderId="31" xfId="56" applyFont="1" applyBorder="1">
      <alignment/>
      <protection/>
    </xf>
    <xf numFmtId="4" fontId="11" fillId="0" borderId="32" xfId="56" applyNumberFormat="1" applyFont="1" applyBorder="1">
      <alignment/>
      <protection/>
    </xf>
    <xf numFmtId="4" fontId="10" fillId="0" borderId="31" xfId="56" applyNumberFormat="1" applyFont="1" applyBorder="1">
      <alignment/>
      <protection/>
    </xf>
    <xf numFmtId="4" fontId="16" fillId="0" borderId="31" xfId="56" applyNumberFormat="1" applyFont="1" applyBorder="1">
      <alignment/>
      <protection/>
    </xf>
    <xf numFmtId="4" fontId="10" fillId="0" borderId="33" xfId="56" applyNumberFormat="1" applyFont="1" applyBorder="1">
      <alignment/>
      <protection/>
    </xf>
    <xf numFmtId="4" fontId="12" fillId="0" borderId="31" xfId="56" applyNumberFormat="1" applyFont="1" applyBorder="1">
      <alignment/>
      <protection/>
    </xf>
    <xf numFmtId="0" fontId="20" fillId="0" borderId="0" xfId="56" applyFont="1" applyBorder="1">
      <alignment/>
      <protection/>
    </xf>
    <xf numFmtId="0" fontId="7" fillId="0" borderId="0" xfId="56" applyFont="1" applyBorder="1">
      <alignment/>
      <protection/>
    </xf>
    <xf numFmtId="164" fontId="7" fillId="0" borderId="0" xfId="56" applyNumberFormat="1" applyFont="1" applyBorder="1">
      <alignment/>
      <protection/>
    </xf>
    <xf numFmtId="0" fontId="7" fillId="0" borderId="14" xfId="56" applyFont="1" applyBorder="1">
      <alignment/>
      <protection/>
    </xf>
    <xf numFmtId="0" fontId="15" fillId="0" borderId="34" xfId="56" applyFont="1" applyBorder="1">
      <alignment/>
      <protection/>
    </xf>
    <xf numFmtId="0" fontId="15" fillId="0" borderId="21" xfId="56" applyFont="1" applyBorder="1">
      <alignment/>
      <protection/>
    </xf>
    <xf numFmtId="0" fontId="21" fillId="0" borderId="21" xfId="56" applyFont="1" applyBorder="1">
      <alignment/>
      <protection/>
    </xf>
    <xf numFmtId="0" fontId="4" fillId="0" borderId="21" xfId="56" applyFont="1" applyBorder="1">
      <alignment/>
      <protection/>
    </xf>
    <xf numFmtId="164" fontId="15" fillId="0" borderId="35" xfId="56" applyNumberFormat="1" applyFont="1" applyBorder="1">
      <alignment/>
      <protection/>
    </xf>
    <xf numFmtId="4" fontId="16" fillId="0" borderId="14" xfId="56" applyNumberFormat="1" applyFont="1" applyBorder="1">
      <alignment/>
      <protection/>
    </xf>
    <xf numFmtId="0" fontId="15" fillId="0" borderId="35" xfId="56" applyFont="1" applyBorder="1">
      <alignment/>
      <protection/>
    </xf>
    <xf numFmtId="0" fontId="15" fillId="0" borderId="16" xfId="56" applyFont="1" applyBorder="1">
      <alignment/>
      <protection/>
    </xf>
    <xf numFmtId="164" fontId="15" fillId="0" borderId="16" xfId="56" applyNumberFormat="1" applyFont="1" applyBorder="1">
      <alignment/>
      <protection/>
    </xf>
    <xf numFmtId="4" fontId="15" fillId="0" borderId="16" xfId="56" applyNumberFormat="1" applyFont="1" applyBorder="1">
      <alignment/>
      <protection/>
    </xf>
    <xf numFmtId="4" fontId="15" fillId="0" borderId="35" xfId="56" applyNumberFormat="1" applyFont="1" applyBorder="1">
      <alignment/>
      <protection/>
    </xf>
    <xf numFmtId="4" fontId="22" fillId="0" borderId="21" xfId="56" applyNumberFormat="1" applyFont="1" applyBorder="1" applyAlignment="1">
      <alignment horizontal="right"/>
      <protection/>
    </xf>
    <xf numFmtId="0" fontId="15" fillId="0" borderId="13" xfId="56" applyFont="1" applyBorder="1">
      <alignment/>
      <protection/>
    </xf>
    <xf numFmtId="4" fontId="15" fillId="0" borderId="15" xfId="56" applyNumberFormat="1" applyFont="1" applyBorder="1">
      <alignment/>
      <protection/>
    </xf>
    <xf numFmtId="4" fontId="15" fillId="0" borderId="36" xfId="56" applyNumberFormat="1" applyFont="1" applyBorder="1">
      <alignment/>
      <protection/>
    </xf>
    <xf numFmtId="4" fontId="22" fillId="0" borderId="0" xfId="56" applyNumberFormat="1" applyFont="1" applyBorder="1">
      <alignment/>
      <protection/>
    </xf>
    <xf numFmtId="164" fontId="15" fillId="0" borderId="15" xfId="56" applyNumberFormat="1" applyFont="1" applyBorder="1">
      <alignment/>
      <protection/>
    </xf>
    <xf numFmtId="0" fontId="15" fillId="0" borderId="30" xfId="56" applyFont="1" applyBorder="1">
      <alignment/>
      <protection/>
    </xf>
    <xf numFmtId="0" fontId="15" fillId="0" borderId="31" xfId="56" applyFont="1" applyBorder="1">
      <alignment/>
      <protection/>
    </xf>
    <xf numFmtId="4" fontId="15" fillId="0" borderId="32" xfId="56" applyNumberFormat="1" applyFont="1" applyBorder="1">
      <alignment/>
      <protection/>
    </xf>
    <xf numFmtId="4" fontId="15" fillId="0" borderId="37" xfId="56" applyNumberFormat="1" applyFont="1" applyBorder="1">
      <alignment/>
      <protection/>
    </xf>
    <xf numFmtId="4" fontId="22" fillId="0" borderId="31" xfId="56" applyNumberFormat="1" applyFont="1" applyBorder="1">
      <alignment/>
      <protection/>
    </xf>
    <xf numFmtId="164" fontId="15" fillId="0" borderId="32" xfId="56" applyNumberFormat="1" applyFont="1" applyBorder="1">
      <alignment/>
      <protection/>
    </xf>
    <xf numFmtId="0" fontId="15" fillId="0" borderId="10" xfId="56" applyFont="1" applyBorder="1">
      <alignment/>
      <protection/>
    </xf>
    <xf numFmtId="0" fontId="15" fillId="0" borderId="11" xfId="56" applyFont="1" applyBorder="1">
      <alignment/>
      <protection/>
    </xf>
    <xf numFmtId="0" fontId="21" fillId="0" borderId="11" xfId="56" applyFont="1" applyBorder="1">
      <alignment/>
      <protection/>
    </xf>
    <xf numFmtId="0" fontId="15" fillId="0" borderId="12" xfId="56" applyFont="1" applyBorder="1">
      <alignment/>
      <protection/>
    </xf>
    <xf numFmtId="4" fontId="15" fillId="0" borderId="0" xfId="56" applyNumberFormat="1" applyFont="1" applyBorder="1">
      <alignment/>
      <protection/>
    </xf>
    <xf numFmtId="4" fontId="20" fillId="0" borderId="0" xfId="56" applyNumberFormat="1" applyFont="1" applyBorder="1">
      <alignment/>
      <protection/>
    </xf>
    <xf numFmtId="4" fontId="24" fillId="0" borderId="14" xfId="56" applyNumberFormat="1" applyFont="1" applyBorder="1">
      <alignment/>
      <protection/>
    </xf>
    <xf numFmtId="4" fontId="24" fillId="0" borderId="0" xfId="56" applyNumberFormat="1" applyFont="1">
      <alignment/>
      <protection/>
    </xf>
    <xf numFmtId="0" fontId="22" fillId="0" borderId="0" xfId="56" applyFont="1" applyBorder="1">
      <alignment/>
      <protection/>
    </xf>
    <xf numFmtId="4" fontId="19" fillId="0" borderId="0" xfId="56" applyNumberFormat="1" applyFont="1" applyBorder="1">
      <alignment/>
      <protection/>
    </xf>
    <xf numFmtId="4" fontId="15" fillId="0" borderId="38" xfId="56" applyNumberFormat="1" applyFont="1" applyBorder="1">
      <alignment/>
      <protection/>
    </xf>
    <xf numFmtId="4" fontId="25" fillId="0" borderId="0" xfId="56" applyNumberFormat="1" applyFont="1" applyBorder="1">
      <alignment/>
      <protection/>
    </xf>
    <xf numFmtId="164" fontId="4" fillId="0" borderId="35" xfId="56" applyNumberFormat="1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0" xfId="56" applyFont="1" applyBorder="1">
      <alignment/>
      <protection/>
    </xf>
    <xf numFmtId="0" fontId="15" fillId="0" borderId="26" xfId="56" applyFont="1" applyBorder="1">
      <alignment/>
      <protection/>
    </xf>
    <xf numFmtId="0" fontId="4" fillId="0" borderId="26" xfId="56" applyFont="1" applyBorder="1">
      <alignment/>
      <protection/>
    </xf>
    <xf numFmtId="0" fontId="23" fillId="0" borderId="25" xfId="56" applyFont="1" applyBorder="1">
      <alignment/>
      <protection/>
    </xf>
    <xf numFmtId="4" fontId="23" fillId="0" borderId="26" xfId="56" applyNumberFormat="1" applyFont="1" applyBorder="1">
      <alignment/>
      <protection/>
    </xf>
    <xf numFmtId="4" fontId="23" fillId="0" borderId="39" xfId="56" applyNumberFormat="1" applyFont="1" applyBorder="1">
      <alignment/>
      <protection/>
    </xf>
    <xf numFmtId="4" fontId="26" fillId="0" borderId="0" xfId="56" applyNumberFormat="1" applyFont="1" applyBorder="1">
      <alignment/>
      <protection/>
    </xf>
    <xf numFmtId="3" fontId="19" fillId="0" borderId="0" xfId="56" applyNumberFormat="1" applyFont="1" applyBorder="1" applyAlignment="1">
      <alignment horizontal="left"/>
      <protection/>
    </xf>
    <xf numFmtId="3" fontId="15" fillId="0" borderId="0" xfId="56" applyNumberFormat="1" applyFont="1" applyBorder="1" applyAlignment="1">
      <alignment horizontal="right"/>
      <protection/>
    </xf>
    <xf numFmtId="0" fontId="15" fillId="0" borderId="26" xfId="56" applyFont="1" applyBorder="1" applyAlignment="1">
      <alignment horizontal="left"/>
      <protection/>
    </xf>
    <xf numFmtId="0" fontId="15" fillId="0" borderId="25" xfId="56" applyFont="1" applyBorder="1" applyAlignment="1">
      <alignment horizontal="right"/>
      <protection/>
    </xf>
    <xf numFmtId="4" fontId="19" fillId="0" borderId="26" xfId="56" applyNumberFormat="1" applyFont="1" applyBorder="1">
      <alignment/>
      <protection/>
    </xf>
    <xf numFmtId="4" fontId="19" fillId="0" borderId="39" xfId="56" applyNumberFormat="1" applyFont="1" applyBorder="1">
      <alignment/>
      <protection/>
    </xf>
    <xf numFmtId="0" fontId="19" fillId="0" borderId="30" xfId="56" applyFont="1" applyBorder="1">
      <alignment/>
      <protection/>
    </xf>
    <xf numFmtId="0" fontId="19" fillId="0" borderId="31" xfId="56" applyFont="1" applyBorder="1">
      <alignment/>
      <protection/>
    </xf>
    <xf numFmtId="0" fontId="4" fillId="0" borderId="31" xfId="56" applyFont="1" applyBorder="1">
      <alignment/>
      <protection/>
    </xf>
    <xf numFmtId="4" fontId="19" fillId="0" borderId="31" xfId="56" applyNumberFormat="1" applyFont="1" applyBorder="1">
      <alignment/>
      <protection/>
    </xf>
    <xf numFmtId="4" fontId="15" fillId="0" borderId="29" xfId="56" applyNumberFormat="1" applyFont="1" applyBorder="1">
      <alignment/>
      <protection/>
    </xf>
    <xf numFmtId="0" fontId="4" fillId="0" borderId="29" xfId="56" applyFont="1" applyBorder="1">
      <alignment/>
      <protection/>
    </xf>
    <xf numFmtId="0" fontId="15" fillId="0" borderId="40" xfId="56" applyFont="1" applyBorder="1">
      <alignment/>
      <protection/>
    </xf>
    <xf numFmtId="4" fontId="19" fillId="0" borderId="21" xfId="56" applyNumberFormat="1" applyFont="1" applyBorder="1">
      <alignment/>
      <protection/>
    </xf>
    <xf numFmtId="4" fontId="19" fillId="0" borderId="16" xfId="56" applyNumberFormat="1" applyFont="1" applyBorder="1">
      <alignment/>
      <protection/>
    </xf>
    <xf numFmtId="164" fontId="8" fillId="0" borderId="0" xfId="56" applyNumberFormat="1" applyFont="1">
      <alignment/>
      <protection/>
    </xf>
    <xf numFmtId="4" fontId="25" fillId="0" borderId="0" xfId="56" applyNumberFormat="1" applyFont="1">
      <alignment/>
      <protection/>
    </xf>
    <xf numFmtId="164" fontId="19" fillId="0" borderId="12" xfId="56" applyNumberFormat="1" applyFont="1" applyBorder="1">
      <alignment/>
      <protection/>
    </xf>
    <xf numFmtId="0" fontId="11" fillId="0" borderId="41" xfId="56" applyFont="1" applyBorder="1" applyAlignment="1">
      <alignment wrapText="1"/>
      <protection/>
    </xf>
    <xf numFmtId="0" fontId="11" fillId="0" borderId="42" xfId="56" applyFont="1" applyBorder="1" applyAlignment="1">
      <alignment wrapText="1"/>
      <protection/>
    </xf>
    <xf numFmtId="0" fontId="11" fillId="0" borderId="42" xfId="56" applyFont="1" applyBorder="1">
      <alignment/>
      <protection/>
    </xf>
    <xf numFmtId="0" fontId="15" fillId="0" borderId="18" xfId="56" applyFont="1" applyBorder="1" applyAlignment="1">
      <alignment horizontal="left"/>
      <protection/>
    </xf>
    <xf numFmtId="4" fontId="11" fillId="0" borderId="18" xfId="56" applyNumberFormat="1" applyFont="1" applyBorder="1">
      <alignment/>
      <protection/>
    </xf>
    <xf numFmtId="3" fontId="11" fillId="0" borderId="10" xfId="56" applyNumberFormat="1" applyFont="1" applyBorder="1">
      <alignment/>
      <protection/>
    </xf>
    <xf numFmtId="0" fontId="11" fillId="0" borderId="11" xfId="56" applyFont="1" applyBorder="1">
      <alignment/>
      <protection/>
    </xf>
    <xf numFmtId="0" fontId="13" fillId="0" borderId="20" xfId="56" applyFont="1" applyBorder="1">
      <alignment/>
      <protection/>
    </xf>
    <xf numFmtId="0" fontId="29" fillId="0" borderId="0" xfId="55" applyFont="1" applyFill="1" applyBorder="1" applyAlignment="1">
      <alignment/>
      <protection/>
    </xf>
    <xf numFmtId="0" fontId="29" fillId="0" borderId="0" xfId="55" applyFont="1" applyFill="1" applyBorder="1" applyAlignment="1">
      <alignment horizontal="left"/>
      <protection/>
    </xf>
    <xf numFmtId="0" fontId="29" fillId="0" borderId="0" xfId="55" applyNumberFormat="1" applyFont="1" applyFill="1" applyBorder="1" applyAlignment="1">
      <alignment/>
      <protection/>
    </xf>
    <xf numFmtId="4" fontId="10" fillId="0" borderId="35" xfId="56" applyNumberFormat="1" applyFont="1" applyBorder="1">
      <alignment/>
      <protection/>
    </xf>
    <xf numFmtId="4" fontId="10" fillId="0" borderId="14" xfId="56" applyNumberFormat="1" applyFont="1" applyBorder="1">
      <alignment/>
      <protection/>
    </xf>
    <xf numFmtId="4" fontId="12" fillId="0" borderId="19" xfId="56" applyNumberFormat="1" applyFont="1" applyBorder="1">
      <alignment/>
      <protection/>
    </xf>
    <xf numFmtId="4" fontId="10" fillId="0" borderId="34" xfId="56" applyNumberFormat="1" applyFont="1" applyBorder="1">
      <alignment/>
      <protection/>
    </xf>
    <xf numFmtId="4" fontId="12" fillId="0" borderId="21" xfId="56" applyNumberFormat="1" applyFont="1" applyBorder="1">
      <alignment/>
      <protection/>
    </xf>
    <xf numFmtId="4" fontId="12" fillId="0" borderId="43" xfId="56" applyNumberFormat="1" applyFont="1" applyBorder="1">
      <alignment/>
      <protection/>
    </xf>
    <xf numFmtId="4" fontId="10" fillId="0" borderId="20" xfId="56" applyNumberFormat="1" applyFont="1" applyFill="1" applyBorder="1">
      <alignment/>
      <protection/>
    </xf>
    <xf numFmtId="4" fontId="10" fillId="0" borderId="18" xfId="56" applyNumberFormat="1" applyFont="1" applyFill="1" applyBorder="1">
      <alignment/>
      <protection/>
    </xf>
    <xf numFmtId="4" fontId="10" fillId="0" borderId="43" xfId="56" applyNumberFormat="1" applyFont="1" applyFill="1" applyBorder="1">
      <alignment/>
      <protection/>
    </xf>
    <xf numFmtId="4" fontId="26" fillId="0" borderId="34" xfId="56" applyNumberFormat="1" applyFont="1" applyBorder="1">
      <alignment/>
      <protection/>
    </xf>
    <xf numFmtId="4" fontId="19" fillId="0" borderId="24" xfId="56" applyNumberFormat="1" applyFont="1" applyBorder="1">
      <alignment/>
      <protection/>
    </xf>
    <xf numFmtId="4" fontId="72" fillId="0" borderId="0" xfId="0" applyNumberFormat="1" applyFont="1" applyFill="1" applyBorder="1" applyAlignment="1">
      <alignment/>
    </xf>
    <xf numFmtId="4" fontId="72" fillId="0" borderId="44" xfId="0" applyNumberFormat="1" applyFont="1" applyFill="1" applyBorder="1" applyAlignment="1">
      <alignment/>
    </xf>
    <xf numFmtId="4" fontId="72" fillId="0" borderId="45" xfId="0" applyNumberFormat="1" applyFont="1" applyFill="1" applyBorder="1" applyAlignment="1">
      <alignment/>
    </xf>
    <xf numFmtId="4" fontId="72" fillId="0" borderId="26" xfId="0" applyNumberFormat="1" applyFont="1" applyFill="1" applyBorder="1" applyAlignment="1">
      <alignment/>
    </xf>
    <xf numFmtId="4" fontId="72" fillId="0" borderId="46" xfId="0" applyNumberFormat="1" applyFont="1" applyFill="1" applyBorder="1" applyAlignment="1">
      <alignment/>
    </xf>
    <xf numFmtId="4" fontId="19" fillId="0" borderId="42" xfId="56" applyNumberFormat="1" applyFont="1" applyBorder="1">
      <alignment/>
      <protection/>
    </xf>
    <xf numFmtId="4" fontId="72" fillId="0" borderId="42" xfId="0" applyNumberFormat="1" applyFont="1" applyFill="1" applyBorder="1" applyAlignment="1">
      <alignment/>
    </xf>
    <xf numFmtId="4" fontId="72" fillId="0" borderId="47" xfId="0" applyNumberFormat="1" applyFont="1" applyFill="1" applyBorder="1" applyAlignment="1">
      <alignment/>
    </xf>
    <xf numFmtId="4" fontId="73" fillId="0" borderId="34" xfId="0" applyNumberFormat="1" applyFont="1" applyFill="1" applyBorder="1" applyAlignment="1">
      <alignment/>
    </xf>
    <xf numFmtId="4" fontId="73" fillId="0" borderId="18" xfId="0" applyNumberFormat="1" applyFont="1" applyFill="1" applyBorder="1" applyAlignment="1">
      <alignment/>
    </xf>
    <xf numFmtId="4" fontId="73" fillId="0" borderId="21" xfId="0" applyNumberFormat="1" applyFont="1" applyFill="1" applyBorder="1" applyAlignment="1">
      <alignment/>
    </xf>
    <xf numFmtId="4" fontId="73" fillId="0" borderId="19" xfId="0" applyNumberFormat="1" applyFont="1" applyFill="1" applyBorder="1" applyAlignment="1">
      <alignment/>
    </xf>
    <xf numFmtId="4" fontId="73" fillId="0" borderId="43" xfId="0" applyNumberFormat="1" applyFont="1" applyFill="1" applyBorder="1" applyAlignment="1">
      <alignment/>
    </xf>
    <xf numFmtId="0" fontId="23" fillId="0" borderId="0" xfId="55" applyFont="1" applyFill="1" applyBorder="1" applyAlignment="1">
      <alignment horizontal="left"/>
      <protection/>
    </xf>
    <xf numFmtId="0" fontId="70" fillId="0" borderId="0" xfId="0" applyFont="1" applyAlignment="1">
      <alignment/>
    </xf>
    <xf numFmtId="165" fontId="0" fillId="0" borderId="0" xfId="0" applyNumberForma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70" fillId="0" borderId="0" xfId="0" applyNumberFormat="1" applyFont="1" applyAlignment="1">
      <alignment/>
    </xf>
    <xf numFmtId="4" fontId="70" fillId="0" borderId="0" xfId="0" applyNumberFormat="1" applyFont="1" applyFill="1" applyAlignment="1">
      <alignment/>
    </xf>
    <xf numFmtId="4" fontId="10" fillId="0" borderId="19" xfId="56" applyNumberFormat="1" applyFont="1" applyFill="1" applyBorder="1">
      <alignment/>
      <protection/>
    </xf>
    <xf numFmtId="4" fontId="10" fillId="0" borderId="17" xfId="56" applyNumberFormat="1" applyFont="1" applyFill="1" applyBorder="1">
      <alignment/>
      <protection/>
    </xf>
    <xf numFmtId="4" fontId="10" fillId="0" borderId="16" xfId="56" applyNumberFormat="1" applyFont="1" applyFill="1" applyBorder="1">
      <alignment/>
      <protection/>
    </xf>
    <xf numFmtId="0" fontId="19" fillId="0" borderId="48" xfId="56" applyFont="1" applyBorder="1">
      <alignment/>
      <protection/>
    </xf>
    <xf numFmtId="0" fontId="19" fillId="0" borderId="46" xfId="56" applyFont="1" applyBorder="1">
      <alignment/>
      <protection/>
    </xf>
    <xf numFmtId="0" fontId="19" fillId="0" borderId="49" xfId="56" applyFont="1" applyBorder="1" applyAlignment="1">
      <alignment horizontal="left"/>
      <protection/>
    </xf>
    <xf numFmtId="0" fontId="11" fillId="0" borderId="34" xfId="56" applyFont="1" applyBorder="1" applyAlignment="1">
      <alignment horizontal="right"/>
      <protection/>
    </xf>
    <xf numFmtId="0" fontId="11" fillId="0" borderId="34" xfId="56" applyFont="1" applyBorder="1" applyAlignment="1">
      <alignment horizontal="left"/>
      <protection/>
    </xf>
    <xf numFmtId="0" fontId="15" fillId="0" borderId="50" xfId="56" applyFont="1" applyBorder="1">
      <alignment/>
      <protection/>
    </xf>
    <xf numFmtId="4" fontId="74" fillId="0" borderId="51" xfId="0" applyNumberFormat="1" applyFont="1" applyFill="1" applyBorder="1" applyAlignment="1">
      <alignment/>
    </xf>
    <xf numFmtId="0" fontId="15" fillId="0" borderId="52" xfId="56" applyFont="1" applyBorder="1">
      <alignment/>
      <protection/>
    </xf>
    <xf numFmtId="0" fontId="15" fillId="0" borderId="53" xfId="56" applyFont="1" applyBorder="1" applyAlignment="1">
      <alignment horizontal="right"/>
      <protection/>
    </xf>
    <xf numFmtId="4" fontId="72" fillId="0" borderId="42" xfId="0" applyNumberFormat="1" applyFont="1" applyBorder="1" applyAlignment="1">
      <alignment/>
    </xf>
    <xf numFmtId="4" fontId="74" fillId="0" borderId="54" xfId="0" applyNumberFormat="1" applyFont="1" applyFill="1" applyBorder="1" applyAlignment="1">
      <alignment/>
    </xf>
    <xf numFmtId="0" fontId="72" fillId="0" borderId="0" xfId="0" applyFont="1" applyAlignment="1">
      <alignment/>
    </xf>
    <xf numFmtId="4" fontId="74" fillId="0" borderId="16" xfId="0" applyNumberFormat="1" applyFont="1" applyBorder="1" applyAlignment="1">
      <alignment/>
    </xf>
    <xf numFmtId="4" fontId="11" fillId="0" borderId="20" xfId="56" applyNumberFormat="1" applyFont="1" applyBorder="1">
      <alignment/>
      <protection/>
    </xf>
    <xf numFmtId="4" fontId="75" fillId="0" borderId="18" xfId="0" applyNumberFormat="1" applyFont="1" applyFill="1" applyBorder="1" applyAlignment="1">
      <alignment/>
    </xf>
    <xf numFmtId="4" fontId="76" fillId="0" borderId="18" xfId="0" applyNumberFormat="1" applyFont="1" applyFill="1" applyBorder="1" applyAlignment="1">
      <alignment/>
    </xf>
    <xf numFmtId="4" fontId="76" fillId="0" borderId="43" xfId="0" applyNumberFormat="1" applyFont="1" applyFill="1" applyBorder="1" applyAlignment="1">
      <alignment/>
    </xf>
    <xf numFmtId="0" fontId="13" fillId="0" borderId="38" xfId="56" applyFont="1" applyBorder="1">
      <alignment/>
      <protection/>
    </xf>
    <xf numFmtId="0" fontId="35" fillId="0" borderId="38" xfId="56" applyFont="1" applyBorder="1">
      <alignment/>
      <protection/>
    </xf>
    <xf numFmtId="4" fontId="35" fillId="0" borderId="38" xfId="56" applyNumberFormat="1" applyFont="1" applyBorder="1">
      <alignment/>
      <protection/>
    </xf>
    <xf numFmtId="4" fontId="8" fillId="0" borderId="38" xfId="56" applyNumberFormat="1" applyFont="1" applyBorder="1">
      <alignment/>
      <protection/>
    </xf>
    <xf numFmtId="4" fontId="35" fillId="0" borderId="55" xfId="56" applyNumberFormat="1" applyFont="1" applyBorder="1">
      <alignment/>
      <protection/>
    </xf>
    <xf numFmtId="4" fontId="35" fillId="0" borderId="56" xfId="56" applyNumberFormat="1" applyFont="1" applyBorder="1">
      <alignment/>
      <protection/>
    </xf>
    <xf numFmtId="4" fontId="76" fillId="0" borderId="20" xfId="0" applyNumberFormat="1" applyFont="1" applyBorder="1" applyAlignment="1">
      <alignment/>
    </xf>
    <xf numFmtId="0" fontId="75" fillId="0" borderId="0" xfId="0" applyFont="1" applyAlignment="1">
      <alignment/>
    </xf>
    <xf numFmtId="4" fontId="76" fillId="0" borderId="16" xfId="0" applyNumberFormat="1" applyFont="1" applyBorder="1" applyAlignment="1">
      <alignment/>
    </xf>
    <xf numFmtId="0" fontId="29" fillId="0" borderId="0" xfId="55" applyFont="1" applyBorder="1">
      <alignment/>
      <protection/>
    </xf>
    <xf numFmtId="165" fontId="2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29" fillId="0" borderId="0" xfId="55" applyNumberFormat="1" applyFont="1" applyBorder="1">
      <alignment/>
      <protection/>
    </xf>
    <xf numFmtId="165" fontId="7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4" fontId="76" fillId="0" borderId="0" xfId="0" applyNumberFormat="1" applyFont="1" applyAlignment="1">
      <alignment/>
    </xf>
    <xf numFmtId="0" fontId="13" fillId="0" borderId="16" xfId="56" applyFont="1" applyBorder="1">
      <alignment/>
      <protection/>
    </xf>
    <xf numFmtId="0" fontId="75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57" xfId="56" applyFont="1" applyBorder="1" applyAlignment="1">
      <alignment horizontal="left"/>
      <protection/>
    </xf>
    <xf numFmtId="0" fontId="13" fillId="0" borderId="21" xfId="56" applyFont="1" applyBorder="1">
      <alignment/>
      <protection/>
    </xf>
    <xf numFmtId="4" fontId="11" fillId="0" borderId="16" xfId="56" applyNumberFormat="1" applyFont="1" applyBorder="1">
      <alignment/>
      <protection/>
    </xf>
    <xf numFmtId="4" fontId="11" fillId="0" borderId="35" xfId="56" applyNumberFormat="1" applyFont="1" applyBorder="1">
      <alignment/>
      <protection/>
    </xf>
    <xf numFmtId="0" fontId="15" fillId="0" borderId="34" xfId="56" applyFont="1" applyFill="1" applyBorder="1">
      <alignment/>
      <protection/>
    </xf>
    <xf numFmtId="0" fontId="0" fillId="0" borderId="35" xfId="0" applyBorder="1" applyAlignment="1">
      <alignment/>
    </xf>
    <xf numFmtId="0" fontId="70" fillId="0" borderId="16" xfId="0" applyFont="1" applyBorder="1" applyAlignment="1">
      <alignment/>
    </xf>
    <xf numFmtId="2" fontId="70" fillId="0" borderId="16" xfId="0" applyNumberFormat="1" applyFont="1" applyBorder="1" applyAlignment="1">
      <alignment/>
    </xf>
    <xf numFmtId="4" fontId="76" fillId="0" borderId="16" xfId="0" applyNumberFormat="1" applyFont="1" applyFill="1" applyBorder="1" applyAlignment="1">
      <alignment/>
    </xf>
    <xf numFmtId="4" fontId="76" fillId="0" borderId="34" xfId="0" applyNumberFormat="1" applyFont="1" applyBorder="1" applyAlignment="1">
      <alignment/>
    </xf>
    <xf numFmtId="0" fontId="13" fillId="0" borderId="10" xfId="56" applyFont="1" applyBorder="1">
      <alignment/>
      <protection/>
    </xf>
    <xf numFmtId="4" fontId="10" fillId="0" borderId="11" xfId="56" applyNumberFormat="1" applyFont="1" applyBorder="1">
      <alignment/>
      <protection/>
    </xf>
    <xf numFmtId="0" fontId="7" fillId="0" borderId="12" xfId="56" applyFont="1" applyBorder="1">
      <alignment/>
      <protection/>
    </xf>
    <xf numFmtId="0" fontId="13" fillId="0" borderId="13" xfId="56" applyFont="1" applyBorder="1">
      <alignment/>
      <protection/>
    </xf>
    <xf numFmtId="0" fontId="17" fillId="0" borderId="0" xfId="56" applyFont="1" applyBorder="1">
      <alignment/>
      <protection/>
    </xf>
    <xf numFmtId="4" fontId="26" fillId="0" borderId="14" xfId="56" applyNumberFormat="1" applyFont="1" applyBorder="1">
      <alignment/>
      <protection/>
    </xf>
    <xf numFmtId="4" fontId="27" fillId="0" borderId="14" xfId="56" applyNumberFormat="1" applyFont="1" applyBorder="1">
      <alignment/>
      <protection/>
    </xf>
    <xf numFmtId="4" fontId="25" fillId="0" borderId="31" xfId="56" applyNumberFormat="1" applyFont="1" applyBorder="1">
      <alignment/>
      <protection/>
    </xf>
    <xf numFmtId="4" fontId="20" fillId="0" borderId="31" xfId="56" applyNumberFormat="1" applyFont="1" applyBorder="1">
      <alignment/>
      <protection/>
    </xf>
    <xf numFmtId="4" fontId="25" fillId="0" borderId="33" xfId="56" applyNumberFormat="1" applyFont="1" applyBorder="1">
      <alignment/>
      <protection/>
    </xf>
    <xf numFmtId="0" fontId="15" fillId="0" borderId="20" xfId="56" applyFont="1" applyBorder="1" applyAlignment="1">
      <alignment wrapText="1"/>
      <protection/>
    </xf>
    <xf numFmtId="0" fontId="15" fillId="0" borderId="17" xfId="56" applyFont="1" applyBorder="1" applyAlignment="1">
      <alignment wrapText="1"/>
      <protection/>
    </xf>
    <xf numFmtId="0" fontId="15" fillId="0" borderId="17" xfId="56" applyNumberFormat="1" applyFont="1" applyBorder="1" applyAlignment="1">
      <alignment wrapText="1"/>
      <protection/>
    </xf>
    <xf numFmtId="3" fontId="15" fillId="0" borderId="17" xfId="56" applyNumberFormat="1" applyFont="1" applyBorder="1" applyAlignment="1">
      <alignment wrapText="1"/>
      <protection/>
    </xf>
    <xf numFmtId="3" fontId="15" fillId="0" borderId="21" xfId="56" applyNumberFormat="1" applyFont="1" applyBorder="1" applyAlignment="1">
      <alignment wrapText="1"/>
      <protection/>
    </xf>
    <xf numFmtId="3" fontId="15" fillId="0" borderId="18" xfId="56" applyNumberFormat="1" applyFont="1" applyBorder="1" applyAlignment="1">
      <alignment wrapText="1"/>
      <protection/>
    </xf>
    <xf numFmtId="0" fontId="15" fillId="0" borderId="21" xfId="56" applyFont="1" applyBorder="1" applyAlignment="1">
      <alignment wrapText="1"/>
      <protection/>
    </xf>
    <xf numFmtId="0" fontId="15" fillId="0" borderId="18" xfId="56" applyFont="1" applyBorder="1" applyAlignment="1">
      <alignment wrapText="1"/>
      <protection/>
    </xf>
    <xf numFmtId="0" fontId="15" fillId="0" borderId="43" xfId="56" applyFont="1" applyBorder="1">
      <alignment/>
      <protection/>
    </xf>
    <xf numFmtId="0" fontId="15" fillId="0" borderId="56" xfId="56" applyFont="1" applyBorder="1">
      <alignment/>
      <protection/>
    </xf>
    <xf numFmtId="4" fontId="15" fillId="0" borderId="56" xfId="56" applyNumberFormat="1" applyFont="1" applyBorder="1">
      <alignment/>
      <protection/>
    </xf>
    <xf numFmtId="4" fontId="20" fillId="0" borderId="0" xfId="56" applyNumberFormat="1" applyFont="1">
      <alignment/>
      <protection/>
    </xf>
    <xf numFmtId="4" fontId="15" fillId="0" borderId="24" xfId="56" applyNumberFormat="1" applyFont="1" applyBorder="1">
      <alignment/>
      <protection/>
    </xf>
    <xf numFmtId="4" fontId="15" fillId="0" borderId="58" xfId="56" applyNumberFormat="1" applyFont="1" applyBorder="1">
      <alignment/>
      <protection/>
    </xf>
    <xf numFmtId="4" fontId="22" fillId="0" borderId="58" xfId="56" applyNumberFormat="1" applyFont="1" applyBorder="1">
      <alignment/>
      <protection/>
    </xf>
    <xf numFmtId="164" fontId="15" fillId="0" borderId="56" xfId="56" applyNumberFormat="1" applyFont="1" applyBorder="1">
      <alignment/>
      <protection/>
    </xf>
    <xf numFmtId="0" fontId="15" fillId="0" borderId="51" xfId="56" applyFont="1" applyBorder="1">
      <alignment/>
      <protection/>
    </xf>
    <xf numFmtId="4" fontId="15" fillId="0" borderId="51" xfId="56" applyNumberFormat="1" applyFont="1" applyBorder="1">
      <alignment/>
      <protection/>
    </xf>
    <xf numFmtId="4" fontId="15" fillId="0" borderId="26" xfId="56" applyNumberFormat="1" applyFont="1" applyBorder="1">
      <alignment/>
      <protection/>
    </xf>
    <xf numFmtId="4" fontId="15" fillId="0" borderId="59" xfId="56" applyNumberFormat="1" applyFont="1" applyBorder="1">
      <alignment/>
      <protection/>
    </xf>
    <xf numFmtId="4" fontId="22" fillId="0" borderId="59" xfId="56" applyNumberFormat="1" applyFont="1" applyBorder="1">
      <alignment/>
      <protection/>
    </xf>
    <xf numFmtId="164" fontId="15" fillId="0" borderId="51" xfId="56" applyNumberFormat="1" applyFont="1" applyBorder="1">
      <alignment/>
      <protection/>
    </xf>
    <xf numFmtId="4" fontId="15" fillId="0" borderId="60" xfId="56" applyNumberFormat="1" applyFont="1" applyBorder="1">
      <alignment/>
      <protection/>
    </xf>
    <xf numFmtId="0" fontId="15" fillId="0" borderId="54" xfId="56" applyFont="1" applyBorder="1" applyAlignment="1">
      <alignment horizontal="right"/>
      <protection/>
    </xf>
    <xf numFmtId="4" fontId="15" fillId="0" borderId="54" xfId="56" applyNumberFormat="1" applyFont="1" applyBorder="1">
      <alignment/>
      <protection/>
    </xf>
    <xf numFmtId="4" fontId="15" fillId="0" borderId="61" xfId="56" applyNumberFormat="1" applyFont="1" applyBorder="1">
      <alignment/>
      <protection/>
    </xf>
    <xf numFmtId="4" fontId="22" fillId="0" borderId="61" xfId="56" applyNumberFormat="1" applyFont="1" applyBorder="1">
      <alignment/>
      <protection/>
    </xf>
    <xf numFmtId="164" fontId="15" fillId="0" borderId="54" xfId="56" applyNumberFormat="1" applyFont="1" applyBorder="1">
      <alignment/>
      <protection/>
    </xf>
    <xf numFmtId="4" fontId="15" fillId="0" borderId="48" xfId="56" applyNumberFormat="1" applyFont="1" applyBorder="1">
      <alignment/>
      <protection/>
    </xf>
    <xf numFmtId="4" fontId="15" fillId="0" borderId="46" xfId="56" applyNumberFormat="1" applyFont="1" applyBorder="1">
      <alignment/>
      <protection/>
    </xf>
    <xf numFmtId="0" fontId="15" fillId="0" borderId="62" xfId="56" applyFont="1" applyBorder="1" applyAlignment="1">
      <alignment horizontal="right"/>
      <protection/>
    </xf>
    <xf numFmtId="4" fontId="15" fillId="0" borderId="47" xfId="56" applyNumberFormat="1" applyFont="1" applyBorder="1">
      <alignment/>
      <protection/>
    </xf>
    <xf numFmtId="4" fontId="15" fillId="0" borderId="62" xfId="56" applyNumberFormat="1" applyFont="1" applyBorder="1">
      <alignment/>
      <protection/>
    </xf>
    <xf numFmtId="4" fontId="22" fillId="0" borderId="63" xfId="56" applyNumberFormat="1" applyFont="1" applyBorder="1">
      <alignment/>
      <protection/>
    </xf>
    <xf numFmtId="164" fontId="15" fillId="0" borderId="62" xfId="56" applyNumberFormat="1" applyFont="1" applyBorder="1">
      <alignment/>
      <protection/>
    </xf>
    <xf numFmtId="0" fontId="70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26" xfId="0" applyFont="1" applyBorder="1" applyAlignment="1">
      <alignment/>
    </xf>
    <xf numFmtId="0" fontId="74" fillId="0" borderId="0" xfId="0" applyFont="1" applyAlignment="1">
      <alignment/>
    </xf>
    <xf numFmtId="0" fontId="23" fillId="0" borderId="34" xfId="56" applyFont="1" applyBorder="1" applyAlignment="1">
      <alignment horizontal="center"/>
      <protection/>
    </xf>
    <xf numFmtId="0" fontId="23" fillId="0" borderId="35" xfId="56" applyFont="1" applyBorder="1" applyAlignment="1">
      <alignment horizontal="center"/>
      <protection/>
    </xf>
    <xf numFmtId="0" fontId="11" fillId="0" borderId="20" xfId="56" applyFont="1" applyBorder="1" applyAlignment="1">
      <alignment wrapText="1"/>
      <protection/>
    </xf>
    <xf numFmtId="0" fontId="11" fillId="0" borderId="17" xfId="56" applyFont="1" applyBorder="1" applyAlignment="1">
      <alignment wrapText="1"/>
      <protection/>
    </xf>
    <xf numFmtId="0" fontId="11" fillId="0" borderId="17" xfId="56" applyFont="1" applyBorder="1">
      <alignment/>
      <protection/>
    </xf>
    <xf numFmtId="0" fontId="11" fillId="0" borderId="35" xfId="56" applyFont="1" applyBorder="1">
      <alignment/>
      <protection/>
    </xf>
    <xf numFmtId="0" fontId="11" fillId="0" borderId="16" xfId="56" applyFont="1" applyBorder="1" applyAlignment="1">
      <alignment wrapText="1"/>
      <protection/>
    </xf>
    <xf numFmtId="3" fontId="15" fillId="0" borderId="19" xfId="56" applyNumberFormat="1" applyFont="1" applyBorder="1" applyAlignment="1">
      <alignment wrapText="1"/>
      <protection/>
    </xf>
    <xf numFmtId="0" fontId="15" fillId="0" borderId="19" xfId="56" applyFont="1" applyBorder="1" applyAlignment="1">
      <alignment wrapText="1"/>
      <protection/>
    </xf>
    <xf numFmtId="0" fontId="72" fillId="0" borderId="26" xfId="0" applyFont="1" applyBorder="1" applyAlignment="1">
      <alignment/>
    </xf>
    <xf numFmtId="0" fontId="72" fillId="0" borderId="42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50" xfId="0" applyFont="1" applyBorder="1" applyAlignment="1">
      <alignment/>
    </xf>
    <xf numFmtId="0" fontId="76" fillId="0" borderId="24" xfId="0" applyFont="1" applyBorder="1" applyAlignment="1">
      <alignment/>
    </xf>
    <xf numFmtId="0" fontId="76" fillId="0" borderId="64" xfId="0" applyFont="1" applyBorder="1" applyAlignment="1">
      <alignment/>
    </xf>
    <xf numFmtId="0" fontId="76" fillId="0" borderId="52" xfId="0" applyFont="1" applyBorder="1" applyAlignment="1">
      <alignment/>
    </xf>
    <xf numFmtId="0" fontId="74" fillId="0" borderId="52" xfId="0" applyFont="1" applyBorder="1" applyAlignment="1">
      <alignment/>
    </xf>
    <xf numFmtId="0" fontId="74" fillId="0" borderId="41" xfId="0" applyFont="1" applyBorder="1" applyAlignment="1">
      <alignment/>
    </xf>
    <xf numFmtId="0" fontId="74" fillId="0" borderId="16" xfId="0" applyFont="1" applyBorder="1" applyAlignment="1">
      <alignment/>
    </xf>
    <xf numFmtId="0" fontId="75" fillId="0" borderId="43" xfId="0" applyFont="1" applyBorder="1" applyAlignment="1">
      <alignment/>
    </xf>
    <xf numFmtId="4" fontId="76" fillId="0" borderId="26" xfId="0" applyNumberFormat="1" applyFont="1" applyBorder="1" applyAlignment="1">
      <alignment/>
    </xf>
    <xf numFmtId="4" fontId="76" fillId="0" borderId="39" xfId="0" applyNumberFormat="1" applyFont="1" applyBorder="1" applyAlignment="1">
      <alignment/>
    </xf>
    <xf numFmtId="4" fontId="77" fillId="0" borderId="26" xfId="0" applyNumberFormat="1" applyFont="1" applyBorder="1" applyAlignment="1">
      <alignment/>
    </xf>
    <xf numFmtId="4" fontId="77" fillId="0" borderId="16" xfId="0" applyNumberFormat="1" applyFont="1" applyBorder="1" applyAlignment="1">
      <alignment/>
    </xf>
    <xf numFmtId="4" fontId="74" fillId="0" borderId="26" xfId="0" applyNumberFormat="1" applyFont="1" applyBorder="1" applyAlignment="1">
      <alignment/>
    </xf>
    <xf numFmtId="4" fontId="78" fillId="0" borderId="26" xfId="0" applyNumberFormat="1" applyFont="1" applyBorder="1" applyAlignment="1">
      <alignment/>
    </xf>
    <xf numFmtId="4" fontId="74" fillId="0" borderId="39" xfId="0" applyNumberFormat="1" applyFont="1" applyBorder="1" applyAlignment="1">
      <alignment/>
    </xf>
    <xf numFmtId="4" fontId="74" fillId="0" borderId="42" xfId="0" applyNumberFormat="1" applyFont="1" applyBorder="1" applyAlignment="1">
      <alignment/>
    </xf>
    <xf numFmtId="4" fontId="78" fillId="0" borderId="42" xfId="0" applyNumberFormat="1" applyFont="1" applyBorder="1" applyAlignment="1">
      <alignment/>
    </xf>
    <xf numFmtId="4" fontId="74" fillId="0" borderId="27" xfId="0" applyNumberFormat="1" applyFont="1" applyBorder="1" applyAlignment="1">
      <alignment/>
    </xf>
    <xf numFmtId="0" fontId="74" fillId="0" borderId="34" xfId="0" applyFont="1" applyBorder="1" applyAlignment="1">
      <alignment/>
    </xf>
    <xf numFmtId="0" fontId="74" fillId="0" borderId="35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30" xfId="0" applyFont="1" applyBorder="1" applyAlignment="1">
      <alignment/>
    </xf>
    <xf numFmtId="0" fontId="74" fillId="0" borderId="33" xfId="0" applyFont="1" applyBorder="1" applyAlignment="1">
      <alignment/>
    </xf>
    <xf numFmtId="0" fontId="74" fillId="0" borderId="31" xfId="0" applyFont="1" applyBorder="1" applyAlignment="1">
      <alignment/>
    </xf>
    <xf numFmtId="2" fontId="74" fillId="0" borderId="16" xfId="0" applyNumberFormat="1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0" xfId="0" applyFont="1" applyAlignment="1">
      <alignment/>
    </xf>
    <xf numFmtId="2" fontId="78" fillId="0" borderId="16" xfId="0" applyNumberFormat="1" applyFont="1" applyBorder="1" applyAlignment="1">
      <alignment/>
    </xf>
    <xf numFmtId="0" fontId="79" fillId="0" borderId="0" xfId="0" applyFont="1" applyAlignment="1">
      <alignment/>
    </xf>
    <xf numFmtId="4" fontId="78" fillId="0" borderId="21" xfId="0" applyNumberFormat="1" applyFont="1" applyBorder="1" applyAlignment="1">
      <alignment/>
    </xf>
    <xf numFmtId="4" fontId="74" fillId="0" borderId="22" xfId="0" applyNumberFormat="1" applyFont="1" applyBorder="1" applyAlignment="1">
      <alignment/>
    </xf>
    <xf numFmtId="4" fontId="78" fillId="0" borderId="11" xfId="0" applyNumberFormat="1" applyFont="1" applyBorder="1" applyAlignment="1">
      <alignment/>
    </xf>
    <xf numFmtId="4" fontId="74" fillId="0" borderId="32" xfId="0" applyNumberFormat="1" applyFont="1" applyBorder="1" applyAlignment="1">
      <alignment/>
    </xf>
    <xf numFmtId="4" fontId="78" fillId="0" borderId="31" xfId="0" applyNumberFormat="1" applyFont="1" applyBorder="1" applyAlignment="1">
      <alignment/>
    </xf>
    <xf numFmtId="4" fontId="78" fillId="0" borderId="16" xfId="0" applyNumberFormat="1" applyFont="1" applyBorder="1" applyAlignment="1">
      <alignment/>
    </xf>
    <xf numFmtId="4" fontId="74" fillId="0" borderId="35" xfId="0" applyNumberFormat="1" applyFont="1" applyBorder="1" applyAlignment="1">
      <alignment/>
    </xf>
    <xf numFmtId="17" fontId="21" fillId="0" borderId="34" xfId="56" applyNumberFormat="1" applyFont="1" applyBorder="1">
      <alignment/>
      <protection/>
    </xf>
    <xf numFmtId="0" fontId="28" fillId="0" borderId="35" xfId="56" applyFont="1" applyBorder="1">
      <alignment/>
      <protection/>
    </xf>
    <xf numFmtId="2" fontId="76" fillId="0" borderId="0" xfId="0" applyNumberFormat="1" applyFont="1" applyAlignment="1">
      <alignment/>
    </xf>
    <xf numFmtId="0" fontId="76" fillId="0" borderId="34" xfId="0" applyFont="1" applyBorder="1" applyAlignment="1">
      <alignment/>
    </xf>
    <xf numFmtId="164" fontId="11" fillId="0" borderId="35" xfId="56" applyNumberFormat="1" applyFont="1" applyBorder="1">
      <alignment/>
      <protection/>
    </xf>
    <xf numFmtId="0" fontId="76" fillId="0" borderId="17" xfId="0" applyFont="1" applyBorder="1" applyAlignment="1">
      <alignment/>
    </xf>
    <xf numFmtId="2" fontId="76" fillId="0" borderId="18" xfId="0" applyNumberFormat="1" applyFont="1" applyBorder="1" applyAlignment="1">
      <alignment/>
    </xf>
    <xf numFmtId="2" fontId="11" fillId="0" borderId="17" xfId="56" applyNumberFormat="1" applyFont="1" applyBorder="1">
      <alignment/>
      <protection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5" fillId="0" borderId="0" xfId="56" applyFont="1" applyBorder="1" applyAlignment="1">
      <alignment wrapText="1"/>
      <protection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0" fontId="73" fillId="0" borderId="0" xfId="0" applyFont="1" applyAlignment="1">
      <alignment/>
    </xf>
    <xf numFmtId="4" fontId="75" fillId="0" borderId="0" xfId="0" applyNumberFormat="1" applyFont="1" applyAlignment="1">
      <alignment/>
    </xf>
    <xf numFmtId="4" fontId="19" fillId="0" borderId="26" xfId="56" applyNumberFormat="1" applyFont="1" applyBorder="1" applyAlignment="1">
      <alignment wrapText="1"/>
      <protection/>
    </xf>
    <xf numFmtId="4" fontId="75" fillId="0" borderId="26" xfId="0" applyNumberFormat="1" applyFont="1" applyFill="1" applyBorder="1" applyAlignment="1">
      <alignment/>
    </xf>
    <xf numFmtId="4" fontId="13" fillId="0" borderId="26" xfId="56" applyNumberFormat="1" applyFont="1" applyBorder="1">
      <alignment/>
      <protection/>
    </xf>
    <xf numFmtId="17" fontId="21" fillId="0" borderId="10" xfId="56" applyNumberFormat="1" applyFont="1" applyBorder="1">
      <alignment/>
      <protection/>
    </xf>
    <xf numFmtId="4" fontId="25" fillId="0" borderId="14" xfId="56" applyNumberFormat="1" applyFont="1" applyBorder="1">
      <alignment/>
      <protection/>
    </xf>
    <xf numFmtId="0" fontId="15" fillId="0" borderId="13" xfId="56" applyFont="1" applyBorder="1" applyAlignment="1">
      <alignment wrapText="1"/>
      <protection/>
    </xf>
    <xf numFmtId="3" fontId="15" fillId="0" borderId="66" xfId="56" applyNumberFormat="1" applyFont="1" applyBorder="1" applyAlignment="1">
      <alignment wrapText="1"/>
      <protection/>
    </xf>
    <xf numFmtId="3" fontId="15" fillId="0" borderId="44" xfId="56" applyNumberFormat="1" applyFont="1" applyBorder="1" applyAlignment="1">
      <alignment wrapText="1"/>
      <protection/>
    </xf>
    <xf numFmtId="3" fontId="15" fillId="0" borderId="0" xfId="56" applyNumberFormat="1" applyFont="1" applyBorder="1" applyAlignment="1">
      <alignment wrapText="1"/>
      <protection/>
    </xf>
    <xf numFmtId="0" fontId="15" fillId="0" borderId="14" xfId="56" applyFont="1" applyBorder="1">
      <alignment/>
      <protection/>
    </xf>
    <xf numFmtId="0" fontId="13" fillId="0" borderId="26" xfId="56" applyFont="1" applyBorder="1" applyAlignment="1">
      <alignment wrapText="1"/>
      <protection/>
    </xf>
    <xf numFmtId="0" fontId="75" fillId="0" borderId="26" xfId="0" applyFont="1" applyBorder="1" applyAlignment="1">
      <alignment/>
    </xf>
    <xf numFmtId="4" fontId="13" fillId="0" borderId="26" xfId="56" applyNumberFormat="1" applyFont="1" applyBorder="1" applyAlignment="1">
      <alignment wrapText="1"/>
      <protection/>
    </xf>
    <xf numFmtId="0" fontId="13" fillId="0" borderId="26" xfId="56" applyFont="1" applyBorder="1" applyAlignment="1">
      <alignment horizontal="right"/>
      <protection/>
    </xf>
    <xf numFmtId="0" fontId="13" fillId="0" borderId="26" xfId="56" applyFont="1" applyBorder="1" applyAlignment="1">
      <alignment horizontal="left"/>
      <protection/>
    </xf>
    <xf numFmtId="3" fontId="13" fillId="0" borderId="26" xfId="56" applyNumberFormat="1" applyFont="1" applyBorder="1">
      <alignment/>
      <protection/>
    </xf>
    <xf numFmtId="0" fontId="14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zoomScalePageLayoutView="0" workbookViewId="0" topLeftCell="A40">
      <selection activeCell="O61" sqref="O61"/>
    </sheetView>
  </sheetViews>
  <sheetFormatPr defaultColWidth="9.140625" defaultRowHeight="15"/>
  <cols>
    <col min="2" max="2" width="14.28125" style="0" customWidth="1"/>
    <col min="3" max="3" width="11.57421875" style="0" customWidth="1"/>
    <col min="4" max="4" width="10.8515625" style="0" customWidth="1"/>
    <col min="5" max="5" width="11.7109375" style="0" customWidth="1"/>
    <col min="6" max="6" width="12.421875" style="0" customWidth="1"/>
    <col min="7" max="7" width="13.00390625" style="0" customWidth="1"/>
    <col min="8" max="8" width="11.28125" style="0" customWidth="1"/>
    <col min="9" max="9" width="10.57421875" style="0" customWidth="1"/>
    <col min="10" max="10" width="11.00390625" style="0" customWidth="1"/>
    <col min="11" max="11" width="11.57421875" style="0" customWidth="1"/>
    <col min="12" max="12" width="12.421875" style="0" customWidth="1"/>
    <col min="13" max="13" width="12.7109375" style="0" customWidth="1"/>
    <col min="14" max="14" width="13.00390625" style="0" customWidth="1"/>
    <col min="15" max="15" width="12.57421875" style="0" customWidth="1"/>
    <col min="16" max="16" width="11.7109375" style="0" customWidth="1"/>
    <col min="17" max="17" width="12.421875" style="0" customWidth="1"/>
    <col min="18" max="18" width="11.57421875" style="0" customWidth="1"/>
    <col min="19" max="19" width="10.421875" style="0" customWidth="1"/>
    <col min="20" max="20" width="9.28125" style="0" bestFit="1" customWidth="1"/>
    <col min="21" max="21" width="12.28125" style="0" customWidth="1"/>
    <col min="22" max="22" width="12.8515625" style="0" customWidth="1"/>
    <col min="23" max="23" width="13.28125" style="0" customWidth="1"/>
    <col min="24" max="24" width="0.9921875" style="0" customWidth="1"/>
    <col min="26" max="26" width="14.57421875" style="0" customWidth="1"/>
    <col min="27" max="27" width="15.57421875" style="0" customWidth="1"/>
    <col min="28" max="28" width="13.57421875" style="0" customWidth="1"/>
    <col min="30" max="30" width="11.28125" style="0" customWidth="1"/>
    <col min="31" max="31" width="1.1484375" style="0" customWidth="1"/>
    <col min="33" max="33" width="15.140625" style="0" customWidth="1"/>
    <col min="34" max="34" width="13.140625" style="0" bestFit="1" customWidth="1"/>
    <col min="35" max="35" width="14.7109375" style="0" customWidth="1"/>
    <col min="36" max="36" width="9.28125" style="0" bestFit="1" customWidth="1"/>
    <col min="37" max="37" width="11.28125" style="0" bestFit="1" customWidth="1"/>
  </cols>
  <sheetData>
    <row r="1" spans="1:30" ht="18.75">
      <c r="A1" s="1"/>
      <c r="B1" s="2"/>
      <c r="C1" s="3" t="s">
        <v>86</v>
      </c>
      <c r="D1" s="4"/>
      <c r="E1" s="4"/>
      <c r="F1" s="4"/>
      <c r="G1" s="4"/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"/>
      <c r="X1" s="8"/>
      <c r="Y1" s="5"/>
      <c r="Z1" s="5"/>
      <c r="AA1" s="6"/>
      <c r="AB1" s="6"/>
      <c r="AC1" s="6"/>
      <c r="AD1" s="6"/>
    </row>
    <row r="2" spans="1:30" ht="15.75">
      <c r="A2" s="9"/>
      <c r="B2" s="10"/>
      <c r="C2" s="10"/>
      <c r="D2" s="11"/>
      <c r="E2" s="11"/>
      <c r="F2" s="12" t="s">
        <v>0</v>
      </c>
      <c r="G2" s="12"/>
      <c r="H2" s="13"/>
      <c r="I2" s="14"/>
      <c r="J2" s="13"/>
      <c r="K2" s="1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X2" s="17"/>
      <c r="Y2" s="18"/>
      <c r="Z2" s="18"/>
      <c r="AA2" s="19"/>
      <c r="AB2" s="19"/>
      <c r="AC2" s="19"/>
      <c r="AD2" s="19"/>
    </row>
    <row r="3" spans="1:37" ht="16.5" thickBot="1">
      <c r="A3" s="20" t="s">
        <v>1</v>
      </c>
      <c r="B3" s="12"/>
      <c r="C3" s="12"/>
      <c r="D3" s="10"/>
      <c r="E3" s="21" t="s">
        <v>2</v>
      </c>
      <c r="F3" s="21"/>
      <c r="G3" s="10"/>
      <c r="H3" s="21" t="s">
        <v>3</v>
      </c>
      <c r="I3" s="13"/>
      <c r="J3" s="21" t="s">
        <v>87</v>
      </c>
      <c r="K3" s="1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17"/>
      <c r="Y3" s="24" t="s">
        <v>1</v>
      </c>
      <c r="Z3" s="24"/>
      <c r="AA3" s="24"/>
      <c r="AB3" s="25" t="s">
        <v>3</v>
      </c>
      <c r="AC3" s="21" t="s">
        <v>87</v>
      </c>
      <c r="AF3" s="266" t="s">
        <v>97</v>
      </c>
      <c r="AG3" s="266"/>
      <c r="AH3" s="266"/>
      <c r="AI3" s="266"/>
      <c r="AJ3" s="266"/>
      <c r="AK3" s="266"/>
    </row>
    <row r="4" spans="1:37" ht="65.25" thickBot="1">
      <c r="A4" s="275"/>
      <c r="B4" s="272" t="s">
        <v>4</v>
      </c>
      <c r="C4" s="232" t="s">
        <v>5</v>
      </c>
      <c r="D4" s="233" t="s">
        <v>6</v>
      </c>
      <c r="E4" s="234" t="s">
        <v>7</v>
      </c>
      <c r="F4" s="276" t="s">
        <v>8</v>
      </c>
      <c r="G4" s="276" t="s">
        <v>9</v>
      </c>
      <c r="H4" s="276" t="s">
        <v>10</v>
      </c>
      <c r="I4" s="277" t="s">
        <v>11</v>
      </c>
      <c r="J4" s="277" t="s">
        <v>12</v>
      </c>
      <c r="K4" s="276" t="s">
        <v>13</v>
      </c>
      <c r="L4" s="276" t="s">
        <v>14</v>
      </c>
      <c r="M4" s="276" t="s">
        <v>15</v>
      </c>
      <c r="N4" s="276" t="s">
        <v>16</v>
      </c>
      <c r="O4" s="276" t="s">
        <v>17</v>
      </c>
      <c r="P4" s="276" t="s">
        <v>18</v>
      </c>
      <c r="Q4" s="276" t="s">
        <v>19</v>
      </c>
      <c r="R4" s="276" t="s">
        <v>20</v>
      </c>
      <c r="S4" s="276" t="s">
        <v>21</v>
      </c>
      <c r="T4" s="276" t="s">
        <v>89</v>
      </c>
      <c r="U4" s="276" t="s">
        <v>90</v>
      </c>
      <c r="V4" s="235" t="s">
        <v>91</v>
      </c>
      <c r="W4" s="71" t="s">
        <v>22</v>
      </c>
      <c r="X4" s="26"/>
      <c r="Y4" s="271"/>
      <c r="Z4" s="272" t="s">
        <v>4</v>
      </c>
      <c r="AA4" s="273" t="s">
        <v>23</v>
      </c>
      <c r="AB4" s="273" t="s">
        <v>24</v>
      </c>
      <c r="AC4" s="273" t="s">
        <v>25</v>
      </c>
      <c r="AD4" s="274" t="s">
        <v>26</v>
      </c>
      <c r="AF4" s="281"/>
      <c r="AG4" s="282" t="s">
        <v>4</v>
      </c>
      <c r="AH4" s="282" t="s">
        <v>23</v>
      </c>
      <c r="AI4" s="282" t="s">
        <v>24</v>
      </c>
      <c r="AJ4" s="282" t="s">
        <v>25</v>
      </c>
      <c r="AK4" s="283" t="s">
        <v>26</v>
      </c>
    </row>
    <row r="5" spans="1:37" ht="16.5" customHeight="1" thickBot="1">
      <c r="A5" s="284">
        <v>15</v>
      </c>
      <c r="B5" s="266" t="s">
        <v>101</v>
      </c>
      <c r="Y5" s="284" t="s">
        <v>98</v>
      </c>
      <c r="AA5" s="327"/>
      <c r="AB5" s="327"/>
      <c r="AC5" s="327"/>
      <c r="AD5" s="327"/>
      <c r="AF5" s="284" t="s">
        <v>98</v>
      </c>
      <c r="AG5" s="267"/>
      <c r="AH5" s="289">
        <v>0</v>
      </c>
      <c r="AI5" s="289">
        <v>300</v>
      </c>
      <c r="AJ5" s="291"/>
      <c r="AK5" s="290">
        <v>-300</v>
      </c>
    </row>
    <row r="6" spans="1:37" ht="16.5" thickBot="1">
      <c r="A6" s="27">
        <v>50</v>
      </c>
      <c r="B6" s="28" t="s">
        <v>27</v>
      </c>
      <c r="C6" s="30">
        <v>0</v>
      </c>
      <c r="D6" s="157">
        <v>43904.44</v>
      </c>
      <c r="E6" s="158">
        <v>192640.43000000002</v>
      </c>
      <c r="F6" s="159">
        <v>397807.4300000001</v>
      </c>
      <c r="G6" s="160">
        <v>326941.17999999993</v>
      </c>
      <c r="H6" s="160">
        <v>77251.43000000001</v>
      </c>
      <c r="I6" s="160">
        <v>40352.969999999994</v>
      </c>
      <c r="J6" s="160">
        <v>94774.90999999999</v>
      </c>
      <c r="K6" s="160">
        <v>3058.63</v>
      </c>
      <c r="L6" s="160">
        <v>21072.770000000004</v>
      </c>
      <c r="M6" s="160">
        <v>48794.6</v>
      </c>
      <c r="N6" s="160">
        <v>152006.77</v>
      </c>
      <c r="O6" s="160">
        <v>0</v>
      </c>
      <c r="P6" s="160">
        <v>127798.14000000003</v>
      </c>
      <c r="Q6" s="160">
        <v>0</v>
      </c>
      <c r="R6" s="160">
        <v>0</v>
      </c>
      <c r="S6" s="160">
        <v>65284.51</v>
      </c>
      <c r="T6" s="160">
        <v>0</v>
      </c>
      <c r="U6" s="160">
        <v>0</v>
      </c>
      <c r="V6" s="161">
        <v>-293.29</v>
      </c>
      <c r="W6" s="138">
        <f>SUM(C6:V6)</f>
        <v>1591394.9200000002</v>
      </c>
      <c r="X6" s="32"/>
      <c r="Y6" s="33" t="s">
        <v>28</v>
      </c>
      <c r="Z6" s="34"/>
      <c r="AA6" s="35">
        <v>1591400.2</v>
      </c>
      <c r="AB6" s="31">
        <v>1591394.9200000002</v>
      </c>
      <c r="AC6" s="36">
        <f>AB6/AA6*100</f>
        <v>99.99966821670628</v>
      </c>
      <c r="AD6" s="37">
        <f>AA6-AB6</f>
        <v>5.279999999795109</v>
      </c>
      <c r="AF6" s="284" t="s">
        <v>28</v>
      </c>
      <c r="AG6" s="267"/>
      <c r="AH6" s="289">
        <v>1851400.2</v>
      </c>
      <c r="AI6" s="289">
        <v>1879501.3399999999</v>
      </c>
      <c r="AJ6" s="291">
        <v>101.51783174702045</v>
      </c>
      <c r="AK6" s="290">
        <v>-28101.139999999898</v>
      </c>
    </row>
    <row r="7" spans="1:37" ht="16.5" thickBot="1">
      <c r="A7" s="38">
        <v>55</v>
      </c>
      <c r="B7" s="39" t="s">
        <v>29</v>
      </c>
      <c r="C7" s="40"/>
      <c r="D7" s="141"/>
      <c r="E7" s="29"/>
      <c r="F7" s="142"/>
      <c r="G7" s="30"/>
      <c r="H7" s="3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3"/>
      <c r="W7" s="139"/>
      <c r="X7" s="32"/>
      <c r="Y7" s="42" t="s">
        <v>30</v>
      </c>
      <c r="Z7" s="43"/>
      <c r="AA7" s="44"/>
      <c r="AB7" s="39"/>
      <c r="AC7" s="45"/>
      <c r="AD7" s="46"/>
      <c r="AF7" s="284" t="s">
        <v>30</v>
      </c>
      <c r="AG7" s="267"/>
      <c r="AH7" s="289"/>
      <c r="AI7" s="289"/>
      <c r="AJ7" s="291"/>
      <c r="AK7" s="290"/>
    </row>
    <row r="8" spans="1:37" ht="15">
      <c r="A8" s="239">
        <v>5500</v>
      </c>
      <c r="B8" s="47" t="s">
        <v>31</v>
      </c>
      <c r="C8" s="148">
        <v>0</v>
      </c>
      <c r="D8" s="149">
        <v>14.88</v>
      </c>
      <c r="E8" s="150">
        <v>2803.36</v>
      </c>
      <c r="F8" s="149">
        <v>94.16</v>
      </c>
      <c r="G8" s="151">
        <v>7.84</v>
      </c>
      <c r="H8" s="151">
        <v>16.77</v>
      </c>
      <c r="I8" s="151">
        <v>19.939999999999998</v>
      </c>
      <c r="J8" s="151">
        <v>271.44999999999993</v>
      </c>
      <c r="K8" s="151">
        <v>0</v>
      </c>
      <c r="L8" s="151">
        <v>0</v>
      </c>
      <c r="M8" s="151">
        <v>161.13000000000002</v>
      </c>
      <c r="N8" s="151">
        <v>15802.430000000002</v>
      </c>
      <c r="O8" s="151">
        <v>0</v>
      </c>
      <c r="P8" s="151">
        <v>132.35000000000002</v>
      </c>
      <c r="Q8" s="151">
        <v>0</v>
      </c>
      <c r="R8" s="151">
        <v>0</v>
      </c>
      <c r="S8" s="151">
        <v>2143.03</v>
      </c>
      <c r="T8" s="151">
        <v>0</v>
      </c>
      <c r="U8" s="151">
        <v>0</v>
      </c>
      <c r="V8" s="151">
        <v>0</v>
      </c>
      <c r="W8" s="240">
        <f>SUM(C8:V8)</f>
        <v>21467.34</v>
      </c>
      <c r="X8" s="241"/>
      <c r="Y8" s="179">
        <v>5500</v>
      </c>
      <c r="Z8" s="48" t="s">
        <v>31</v>
      </c>
      <c r="AA8" s="242">
        <v>17000</v>
      </c>
      <c r="AB8" s="243">
        <v>21467.34</v>
      </c>
      <c r="AC8" s="244">
        <f>AB8/AA8*100</f>
        <v>126.2784705882353</v>
      </c>
      <c r="AD8" s="245">
        <f>AA8-AB8</f>
        <v>-4467.34</v>
      </c>
      <c r="AF8" s="285">
        <v>5500</v>
      </c>
      <c r="AG8" s="278" t="s">
        <v>31</v>
      </c>
      <c r="AH8" s="293">
        <v>48000</v>
      </c>
      <c r="AI8" s="293">
        <v>41537.97</v>
      </c>
      <c r="AJ8" s="294">
        <v>86.53743750000001</v>
      </c>
      <c r="AK8" s="295">
        <v>6462.029999999999</v>
      </c>
    </row>
    <row r="9" spans="1:37" ht="15">
      <c r="A9" s="246">
        <v>5503</v>
      </c>
      <c r="B9" s="49" t="s">
        <v>32</v>
      </c>
      <c r="C9" s="113">
        <v>0</v>
      </c>
      <c r="D9" s="152">
        <v>1281.7600000000002</v>
      </c>
      <c r="E9" s="152">
        <v>0</v>
      </c>
      <c r="F9" s="152">
        <v>36.4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20</v>
      </c>
      <c r="M9" s="152">
        <v>4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178.2</v>
      </c>
      <c r="T9" s="152">
        <v>0</v>
      </c>
      <c r="U9" s="152">
        <v>0</v>
      </c>
      <c r="V9" s="153">
        <v>0</v>
      </c>
      <c r="W9" s="247">
        <f aca="true" t="shared" si="0" ref="W9:W27">SUM(C9:V9)</f>
        <v>1520.3600000000004</v>
      </c>
      <c r="X9" s="93"/>
      <c r="Y9" s="181">
        <v>5503</v>
      </c>
      <c r="Z9" s="50" t="s">
        <v>32</v>
      </c>
      <c r="AA9" s="248">
        <v>1400</v>
      </c>
      <c r="AB9" s="249">
        <v>1520.3600000000004</v>
      </c>
      <c r="AC9" s="250">
        <f aca="true" t="shared" si="1" ref="AC9:AC25">AB9/AA9*100</f>
        <v>108.59714285714288</v>
      </c>
      <c r="AD9" s="251">
        <f aca="true" t="shared" si="2" ref="AD9:AD27">AA9-AB9</f>
        <v>-120.36000000000035</v>
      </c>
      <c r="AF9" s="285">
        <v>5503</v>
      </c>
      <c r="AG9" s="278" t="s">
        <v>32</v>
      </c>
      <c r="AH9" s="293">
        <v>9400</v>
      </c>
      <c r="AI9" s="293">
        <v>8331.47</v>
      </c>
      <c r="AJ9" s="294">
        <v>88.63265957446808</v>
      </c>
      <c r="AK9" s="295">
        <v>1068.5300000000007</v>
      </c>
    </row>
    <row r="10" spans="1:37" ht="15">
      <c r="A10" s="246">
        <v>5504</v>
      </c>
      <c r="B10" s="49" t="s">
        <v>33</v>
      </c>
      <c r="C10" s="113">
        <v>0</v>
      </c>
      <c r="D10" s="152">
        <v>538.5</v>
      </c>
      <c r="E10" s="152">
        <v>461.7</v>
      </c>
      <c r="F10" s="152">
        <v>447.8</v>
      </c>
      <c r="G10" s="152">
        <v>397.6</v>
      </c>
      <c r="H10" s="152">
        <v>0</v>
      </c>
      <c r="I10" s="152">
        <v>100</v>
      </c>
      <c r="J10" s="152">
        <v>413.5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603.6</v>
      </c>
      <c r="T10" s="152">
        <v>0</v>
      </c>
      <c r="U10" s="152">
        <v>0</v>
      </c>
      <c r="V10" s="153">
        <v>0</v>
      </c>
      <c r="W10" s="247">
        <f t="shared" si="0"/>
        <v>2962.7</v>
      </c>
      <c r="X10" s="93"/>
      <c r="Y10" s="181">
        <v>5504</v>
      </c>
      <c r="Z10" s="50" t="s">
        <v>33</v>
      </c>
      <c r="AA10" s="248">
        <v>6000</v>
      </c>
      <c r="AB10" s="249">
        <v>2962.7</v>
      </c>
      <c r="AC10" s="250">
        <f t="shared" si="1"/>
        <v>49.37833333333333</v>
      </c>
      <c r="AD10" s="251">
        <f t="shared" si="2"/>
        <v>3037.3</v>
      </c>
      <c r="AF10" s="285">
        <v>5504</v>
      </c>
      <c r="AG10" s="278" t="s">
        <v>33</v>
      </c>
      <c r="AH10" s="293">
        <v>15000</v>
      </c>
      <c r="AI10" s="293">
        <v>12602.3</v>
      </c>
      <c r="AJ10" s="294">
        <v>84.01533333333333</v>
      </c>
      <c r="AK10" s="295">
        <v>2397.7000000000007</v>
      </c>
    </row>
    <row r="11" spans="1:37" ht="15">
      <c r="A11" s="246">
        <v>5511</v>
      </c>
      <c r="B11" s="49" t="s">
        <v>34</v>
      </c>
      <c r="C11" s="113">
        <v>0</v>
      </c>
      <c r="D11" s="152">
        <v>0</v>
      </c>
      <c r="E11" s="152">
        <v>1863.9899999999998</v>
      </c>
      <c r="F11" s="152">
        <v>156.96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9169.71</v>
      </c>
      <c r="N11" s="152">
        <v>137900.86999999997</v>
      </c>
      <c r="O11" s="152">
        <v>0</v>
      </c>
      <c r="P11" s="152">
        <v>-4.28</v>
      </c>
      <c r="Q11" s="152">
        <v>0</v>
      </c>
      <c r="R11" s="152">
        <v>0</v>
      </c>
      <c r="S11" s="152">
        <v>646.02</v>
      </c>
      <c r="T11" s="152">
        <v>0</v>
      </c>
      <c r="U11" s="152">
        <v>0</v>
      </c>
      <c r="V11" s="153">
        <v>0</v>
      </c>
      <c r="W11" s="247">
        <f t="shared" si="0"/>
        <v>149733.26999999996</v>
      </c>
      <c r="X11" s="93"/>
      <c r="Y11" s="181">
        <v>5511</v>
      </c>
      <c r="Z11" s="50" t="s">
        <v>34</v>
      </c>
      <c r="AA11" s="248">
        <v>162500</v>
      </c>
      <c r="AB11" s="249">
        <v>149733.26999999996</v>
      </c>
      <c r="AC11" s="250">
        <f t="shared" si="1"/>
        <v>92.14355076923074</v>
      </c>
      <c r="AD11" s="251">
        <f t="shared" si="2"/>
        <v>12766.73000000004</v>
      </c>
      <c r="AF11" s="285">
        <v>5511</v>
      </c>
      <c r="AG11" s="278" t="s">
        <v>34</v>
      </c>
      <c r="AH11" s="293">
        <v>362500</v>
      </c>
      <c r="AI11" s="293">
        <v>277111.98</v>
      </c>
      <c r="AJ11" s="294">
        <v>76.44468413793103</v>
      </c>
      <c r="AK11" s="295">
        <v>85388.02000000002</v>
      </c>
    </row>
    <row r="12" spans="1:37" ht="15">
      <c r="A12" s="246">
        <v>5512</v>
      </c>
      <c r="B12" s="49" t="s">
        <v>35</v>
      </c>
      <c r="C12" s="113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24.65</v>
      </c>
      <c r="N12" s="152">
        <v>1493.85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3">
        <v>0</v>
      </c>
      <c r="W12" s="247">
        <f t="shared" si="0"/>
        <v>1518.5</v>
      </c>
      <c r="X12" s="93"/>
      <c r="Y12" s="181">
        <v>5512</v>
      </c>
      <c r="Z12" s="50" t="s">
        <v>35</v>
      </c>
      <c r="AA12" s="248">
        <v>300</v>
      </c>
      <c r="AB12" s="249">
        <v>1518.5</v>
      </c>
      <c r="AC12" s="250">
        <f t="shared" si="1"/>
        <v>506.16666666666663</v>
      </c>
      <c r="AD12" s="251">
        <f t="shared" si="2"/>
        <v>-1218.5</v>
      </c>
      <c r="AF12" s="285">
        <v>5512</v>
      </c>
      <c r="AG12" s="278" t="s">
        <v>35</v>
      </c>
      <c r="AH12" s="293">
        <v>1300</v>
      </c>
      <c r="AI12" s="293">
        <v>2464.37</v>
      </c>
      <c r="AJ12" s="294">
        <v>189.56692307692308</v>
      </c>
      <c r="AK12" s="295">
        <v>-1164.37</v>
      </c>
    </row>
    <row r="13" spans="1:37" ht="15">
      <c r="A13" s="246">
        <v>5513</v>
      </c>
      <c r="B13" s="49" t="s">
        <v>36</v>
      </c>
      <c r="C13" s="113">
        <v>0</v>
      </c>
      <c r="D13" s="152">
        <v>197.1</v>
      </c>
      <c r="E13" s="152">
        <v>0</v>
      </c>
      <c r="F13" s="152">
        <v>0</v>
      </c>
      <c r="G13" s="152">
        <v>0</v>
      </c>
      <c r="H13" s="152">
        <v>52.65</v>
      </c>
      <c r="I13" s="152">
        <v>0</v>
      </c>
      <c r="J13" s="152">
        <v>0</v>
      </c>
      <c r="K13" s="152">
        <v>0</v>
      </c>
      <c r="L13" s="152">
        <v>0</v>
      </c>
      <c r="M13" s="152">
        <v>616.82</v>
      </c>
      <c r="N13" s="152">
        <v>6089.73</v>
      </c>
      <c r="O13" s="152">
        <v>0</v>
      </c>
      <c r="P13" s="152">
        <v>0</v>
      </c>
      <c r="Q13" s="152">
        <v>0</v>
      </c>
      <c r="R13" s="152">
        <v>0</v>
      </c>
      <c r="S13" s="152">
        <v>299.09999999999997</v>
      </c>
      <c r="T13" s="152">
        <v>0</v>
      </c>
      <c r="U13" s="152">
        <v>0</v>
      </c>
      <c r="V13" s="153">
        <v>0</v>
      </c>
      <c r="W13" s="247">
        <f t="shared" si="0"/>
        <v>7255.4</v>
      </c>
      <c r="X13" s="93"/>
      <c r="Y13" s="181">
        <v>5513</v>
      </c>
      <c r="Z13" s="50" t="s">
        <v>36</v>
      </c>
      <c r="AA13" s="248">
        <v>7000</v>
      </c>
      <c r="AB13" s="249">
        <v>7255.4</v>
      </c>
      <c r="AC13" s="250">
        <f t="shared" si="1"/>
        <v>103.64857142857143</v>
      </c>
      <c r="AD13" s="251">
        <f t="shared" si="2"/>
        <v>-255.39999999999964</v>
      </c>
      <c r="AF13" s="285">
        <v>5513</v>
      </c>
      <c r="AG13" s="278" t="s">
        <v>36</v>
      </c>
      <c r="AH13" s="293">
        <v>32000</v>
      </c>
      <c r="AI13" s="293">
        <v>25610.47</v>
      </c>
      <c r="AJ13" s="294">
        <v>80.03271875</v>
      </c>
      <c r="AK13" s="295">
        <v>6389.529999999999</v>
      </c>
    </row>
    <row r="14" spans="1:37" ht="15">
      <c r="A14" s="246">
        <v>5514</v>
      </c>
      <c r="B14" s="49" t="s">
        <v>37</v>
      </c>
      <c r="C14" s="113">
        <v>0</v>
      </c>
      <c r="D14" s="152">
        <v>40.84</v>
      </c>
      <c r="E14" s="152">
        <v>144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354.99</v>
      </c>
      <c r="N14" s="152">
        <v>12392.53</v>
      </c>
      <c r="O14" s="152">
        <v>0</v>
      </c>
      <c r="P14" s="152">
        <v>0</v>
      </c>
      <c r="Q14" s="152">
        <v>0</v>
      </c>
      <c r="R14" s="152">
        <v>0</v>
      </c>
      <c r="S14" s="152">
        <v>74.9</v>
      </c>
      <c r="T14" s="152">
        <v>0</v>
      </c>
      <c r="U14" s="152">
        <v>0</v>
      </c>
      <c r="V14" s="153">
        <v>0</v>
      </c>
      <c r="W14" s="247">
        <f t="shared" si="0"/>
        <v>13007.26</v>
      </c>
      <c r="X14" s="93"/>
      <c r="Y14" s="181">
        <v>5514</v>
      </c>
      <c r="Z14" s="50" t="s">
        <v>37</v>
      </c>
      <c r="AA14" s="248">
        <v>10400</v>
      </c>
      <c r="AB14" s="249">
        <v>13007.26</v>
      </c>
      <c r="AC14" s="250">
        <f t="shared" si="1"/>
        <v>125.06980769230769</v>
      </c>
      <c r="AD14" s="251">
        <f t="shared" si="2"/>
        <v>-2607.26</v>
      </c>
      <c r="AF14" s="285">
        <v>5514</v>
      </c>
      <c r="AG14" s="278" t="s">
        <v>37</v>
      </c>
      <c r="AH14" s="293">
        <v>47400</v>
      </c>
      <c r="AI14" s="293">
        <v>28267.22</v>
      </c>
      <c r="AJ14" s="294">
        <v>59.63548523206751</v>
      </c>
      <c r="AK14" s="295">
        <v>19132.78</v>
      </c>
    </row>
    <row r="15" spans="1:37" ht="15">
      <c r="A15" s="246">
        <v>5515</v>
      </c>
      <c r="B15" s="49" t="s">
        <v>38</v>
      </c>
      <c r="C15" s="113">
        <v>0</v>
      </c>
      <c r="D15" s="152">
        <v>0</v>
      </c>
      <c r="E15" s="152">
        <v>4085.02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5.58</v>
      </c>
      <c r="N15" s="152">
        <v>2707.9199999999996</v>
      </c>
      <c r="O15" s="152">
        <v>0</v>
      </c>
      <c r="P15" s="152">
        <v>4.280000000000001</v>
      </c>
      <c r="Q15" s="152">
        <v>0</v>
      </c>
      <c r="R15" s="152">
        <v>0</v>
      </c>
      <c r="S15" s="152">
        <v>106.67999999999999</v>
      </c>
      <c r="T15" s="152">
        <v>0</v>
      </c>
      <c r="U15" s="152">
        <v>0</v>
      </c>
      <c r="V15" s="153">
        <v>0</v>
      </c>
      <c r="W15" s="247">
        <f t="shared" si="0"/>
        <v>6909.48</v>
      </c>
      <c r="X15" s="93"/>
      <c r="Y15" s="181">
        <v>5515</v>
      </c>
      <c r="Z15" s="50" t="s">
        <v>38</v>
      </c>
      <c r="AA15" s="248">
        <v>1890.71</v>
      </c>
      <c r="AB15" s="249">
        <v>6909.48</v>
      </c>
      <c r="AC15" s="250">
        <f t="shared" si="1"/>
        <v>365.4436693094128</v>
      </c>
      <c r="AD15" s="251">
        <f t="shared" si="2"/>
        <v>-5018.7699999999995</v>
      </c>
      <c r="AF15" s="285">
        <v>5515</v>
      </c>
      <c r="AG15" s="278" t="s">
        <v>38</v>
      </c>
      <c r="AH15" s="293">
        <v>46890.71</v>
      </c>
      <c r="AI15" s="293">
        <v>53171.979999999996</v>
      </c>
      <c r="AJ15" s="294">
        <v>113.39555319166632</v>
      </c>
      <c r="AK15" s="295">
        <v>-6281.269999999997</v>
      </c>
    </row>
    <row r="16" spans="1:37" ht="15">
      <c r="A16" s="246">
        <v>5516</v>
      </c>
      <c r="B16" s="49" t="s">
        <v>39</v>
      </c>
      <c r="C16" s="113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171.5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3">
        <v>0</v>
      </c>
      <c r="W16" s="247">
        <f t="shared" si="0"/>
        <v>171.5</v>
      </c>
      <c r="X16" s="93"/>
      <c r="Y16" s="181">
        <v>5516</v>
      </c>
      <c r="Z16" s="50" t="s">
        <v>39</v>
      </c>
      <c r="AA16" s="248"/>
      <c r="AB16" s="249">
        <v>171.5</v>
      </c>
      <c r="AC16" s="250" t="e">
        <f t="shared" si="1"/>
        <v>#DIV/0!</v>
      </c>
      <c r="AD16" s="251">
        <f t="shared" si="2"/>
        <v>-171.5</v>
      </c>
      <c r="AF16" s="285">
        <v>5516</v>
      </c>
      <c r="AG16" s="278" t="s">
        <v>39</v>
      </c>
      <c r="AH16" s="293">
        <v>7000</v>
      </c>
      <c r="AI16" s="293">
        <v>201.37</v>
      </c>
      <c r="AJ16" s="294">
        <v>2.876714285714286</v>
      </c>
      <c r="AK16" s="295">
        <v>6798.63</v>
      </c>
    </row>
    <row r="17" spans="1:37" ht="15">
      <c r="A17" s="246">
        <v>5521</v>
      </c>
      <c r="B17" s="49" t="s">
        <v>40</v>
      </c>
      <c r="C17" s="113">
        <v>0</v>
      </c>
      <c r="D17" s="152">
        <v>0</v>
      </c>
      <c r="E17" s="152">
        <v>28154.620000000003</v>
      </c>
      <c r="F17" s="152">
        <v>32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477.66999999999996</v>
      </c>
      <c r="O17" s="152">
        <v>0</v>
      </c>
      <c r="P17" s="152">
        <v>0</v>
      </c>
      <c r="Q17" s="152">
        <v>0</v>
      </c>
      <c r="R17" s="152">
        <v>0</v>
      </c>
      <c r="S17" s="152">
        <v>14.02</v>
      </c>
      <c r="T17" s="152">
        <v>0</v>
      </c>
      <c r="U17" s="152">
        <v>0</v>
      </c>
      <c r="V17" s="153">
        <v>0</v>
      </c>
      <c r="W17" s="247">
        <f t="shared" si="0"/>
        <v>28678.31</v>
      </c>
      <c r="X17" s="93"/>
      <c r="Y17" s="181">
        <v>5521</v>
      </c>
      <c r="Z17" s="50" t="s">
        <v>40</v>
      </c>
      <c r="AA17" s="248">
        <v>30000</v>
      </c>
      <c r="AB17" s="249">
        <v>28678.31</v>
      </c>
      <c r="AC17" s="250">
        <f t="shared" si="1"/>
        <v>95.59436666666667</v>
      </c>
      <c r="AD17" s="251">
        <f t="shared" si="2"/>
        <v>1321.6899999999987</v>
      </c>
      <c r="AF17" s="285">
        <v>5521</v>
      </c>
      <c r="AG17" s="278" t="s">
        <v>40</v>
      </c>
      <c r="AH17" s="293">
        <v>225000</v>
      </c>
      <c r="AI17" s="293">
        <v>227390.6</v>
      </c>
      <c r="AJ17" s="294">
        <v>101.0624888888889</v>
      </c>
      <c r="AK17" s="295">
        <v>-2390.600000000006</v>
      </c>
    </row>
    <row r="18" spans="1:37" ht="15">
      <c r="A18" s="246">
        <v>5522</v>
      </c>
      <c r="B18" s="49" t="s">
        <v>41</v>
      </c>
      <c r="C18" s="113">
        <v>0</v>
      </c>
      <c r="D18" s="152">
        <v>20</v>
      </c>
      <c r="E18" s="152">
        <v>2832.9700000000003</v>
      </c>
      <c r="F18" s="152">
        <v>194.67000000000002</v>
      </c>
      <c r="G18" s="152">
        <v>208.01</v>
      </c>
      <c r="H18" s="152">
        <v>61</v>
      </c>
      <c r="I18" s="152">
        <v>0</v>
      </c>
      <c r="J18" s="152">
        <v>15</v>
      </c>
      <c r="K18" s="152">
        <v>0</v>
      </c>
      <c r="L18" s="152">
        <v>0</v>
      </c>
      <c r="M18" s="152">
        <v>567.14</v>
      </c>
      <c r="N18" s="152">
        <v>6055.759999999998</v>
      </c>
      <c r="O18" s="152">
        <v>0</v>
      </c>
      <c r="P18" s="152">
        <v>58.51</v>
      </c>
      <c r="Q18" s="152">
        <v>22.67</v>
      </c>
      <c r="R18" s="152">
        <v>0</v>
      </c>
      <c r="S18" s="152">
        <v>0</v>
      </c>
      <c r="T18" s="152">
        <v>0</v>
      </c>
      <c r="U18" s="152">
        <v>0</v>
      </c>
      <c r="V18" s="153">
        <v>0</v>
      </c>
      <c r="W18" s="247">
        <f t="shared" si="0"/>
        <v>10035.73</v>
      </c>
      <c r="X18" s="93"/>
      <c r="Y18" s="181">
        <v>5522</v>
      </c>
      <c r="Z18" s="50" t="s">
        <v>41</v>
      </c>
      <c r="AA18" s="248">
        <v>5000</v>
      </c>
      <c r="AB18" s="249">
        <v>10035.73</v>
      </c>
      <c r="AC18" s="250">
        <f t="shared" si="1"/>
        <v>200.71460000000002</v>
      </c>
      <c r="AD18" s="251">
        <f t="shared" si="2"/>
        <v>-5035.73</v>
      </c>
      <c r="AF18" s="285">
        <v>5522</v>
      </c>
      <c r="AG18" s="278" t="s">
        <v>41</v>
      </c>
      <c r="AH18" s="293">
        <v>15000</v>
      </c>
      <c r="AI18" s="293">
        <v>22115.65</v>
      </c>
      <c r="AJ18" s="294">
        <v>147.43766666666667</v>
      </c>
      <c r="AK18" s="295">
        <v>-7115.6500000000015</v>
      </c>
    </row>
    <row r="19" spans="1:37" ht="15">
      <c r="A19" s="246">
        <v>5524</v>
      </c>
      <c r="B19" s="49" t="s">
        <v>42</v>
      </c>
      <c r="C19" s="113">
        <v>0</v>
      </c>
      <c r="D19" s="152">
        <v>0</v>
      </c>
      <c r="E19" s="152">
        <v>18241.79</v>
      </c>
      <c r="F19" s="152">
        <v>4043.1600000000003</v>
      </c>
      <c r="G19" s="152">
        <v>3430.04</v>
      </c>
      <c r="H19" s="152">
        <v>0</v>
      </c>
      <c r="I19" s="152">
        <v>624.16</v>
      </c>
      <c r="J19" s="152">
        <v>0</v>
      </c>
      <c r="K19" s="152">
        <v>0</v>
      </c>
      <c r="L19" s="152">
        <v>0</v>
      </c>
      <c r="M19" s="152">
        <v>0</v>
      </c>
      <c r="N19" s="152">
        <v>378.4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-334.4</v>
      </c>
      <c r="U19" s="152">
        <v>0</v>
      </c>
      <c r="V19" s="153">
        <v>0</v>
      </c>
      <c r="W19" s="247">
        <f t="shared" si="0"/>
        <v>26383.15</v>
      </c>
      <c r="X19" s="93"/>
      <c r="Y19" s="181">
        <v>5524</v>
      </c>
      <c r="Z19" s="50" t="s">
        <v>42</v>
      </c>
      <c r="AA19" s="248">
        <v>25000</v>
      </c>
      <c r="AB19" s="249">
        <v>26383.15</v>
      </c>
      <c r="AC19" s="250">
        <f t="shared" si="1"/>
        <v>105.5326</v>
      </c>
      <c r="AD19" s="251">
        <f t="shared" si="2"/>
        <v>-1383.1500000000015</v>
      </c>
      <c r="AF19" s="285">
        <v>5524</v>
      </c>
      <c r="AG19" s="278" t="s">
        <v>42</v>
      </c>
      <c r="AH19" s="293">
        <v>41900</v>
      </c>
      <c r="AI19" s="293">
        <v>41792.8</v>
      </c>
      <c r="AJ19" s="294">
        <v>99.74415274463007</v>
      </c>
      <c r="AK19" s="295">
        <v>107.19999999999709</v>
      </c>
    </row>
    <row r="20" spans="1:37" ht="15">
      <c r="A20" s="246">
        <v>5525</v>
      </c>
      <c r="B20" s="49" t="s">
        <v>43</v>
      </c>
      <c r="C20" s="113">
        <v>0</v>
      </c>
      <c r="D20" s="152">
        <v>0</v>
      </c>
      <c r="E20" s="152">
        <v>422.2</v>
      </c>
      <c r="F20" s="152">
        <v>46.06</v>
      </c>
      <c r="G20" s="152">
        <v>10.52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3">
        <v>0</v>
      </c>
      <c r="W20" s="247">
        <f t="shared" si="0"/>
        <v>478.78</v>
      </c>
      <c r="X20" s="93"/>
      <c r="Y20" s="181">
        <v>5525</v>
      </c>
      <c r="Z20" s="50" t="s">
        <v>43</v>
      </c>
      <c r="AA20" s="248">
        <v>700</v>
      </c>
      <c r="AB20" s="249">
        <v>478.78</v>
      </c>
      <c r="AC20" s="250">
        <f t="shared" si="1"/>
        <v>68.39714285714285</v>
      </c>
      <c r="AD20" s="251">
        <f t="shared" si="2"/>
        <v>221.22000000000003</v>
      </c>
      <c r="AF20" s="285">
        <v>5525</v>
      </c>
      <c r="AG20" s="278" t="s">
        <v>43</v>
      </c>
      <c r="AH20" s="293">
        <v>6800</v>
      </c>
      <c r="AI20" s="293">
        <v>5901.42</v>
      </c>
      <c r="AJ20" s="294">
        <v>86.78558823529411</v>
      </c>
      <c r="AK20" s="295">
        <v>898.5799999999999</v>
      </c>
    </row>
    <row r="21" spans="1:37" ht="15">
      <c r="A21" s="246">
        <v>5532</v>
      </c>
      <c r="B21" s="49" t="s">
        <v>44</v>
      </c>
      <c r="C21" s="113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40.56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3">
        <v>0</v>
      </c>
      <c r="W21" s="247">
        <f t="shared" si="0"/>
        <v>40.56</v>
      </c>
      <c r="X21" s="93"/>
      <c r="Y21" s="181">
        <v>5532</v>
      </c>
      <c r="Z21" s="50" t="s">
        <v>44</v>
      </c>
      <c r="AA21" s="248">
        <v>500</v>
      </c>
      <c r="AB21" s="249">
        <v>40.56</v>
      </c>
      <c r="AC21" s="250">
        <f t="shared" si="1"/>
        <v>8.112</v>
      </c>
      <c r="AD21" s="251">
        <f t="shared" si="2"/>
        <v>459.44</v>
      </c>
      <c r="AF21" s="285">
        <v>5532</v>
      </c>
      <c r="AG21" s="278" t="s">
        <v>44</v>
      </c>
      <c r="AH21" s="293">
        <v>2500</v>
      </c>
      <c r="AI21" s="293">
        <v>951.4200000000001</v>
      </c>
      <c r="AJ21" s="294">
        <v>38.0568</v>
      </c>
      <c r="AK21" s="295">
        <v>1548.58</v>
      </c>
    </row>
    <row r="22" spans="1:37" ht="15">
      <c r="A22" s="246">
        <v>5539</v>
      </c>
      <c r="B22" s="49" t="s">
        <v>45</v>
      </c>
      <c r="C22" s="113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66.2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3">
        <v>0</v>
      </c>
      <c r="W22" s="247">
        <f t="shared" si="0"/>
        <v>66.2</v>
      </c>
      <c r="X22" s="93"/>
      <c r="Y22" s="181">
        <v>5539</v>
      </c>
      <c r="Z22" s="50" t="s">
        <v>45</v>
      </c>
      <c r="AA22" s="248"/>
      <c r="AB22" s="249">
        <v>66.2</v>
      </c>
      <c r="AC22" s="250"/>
      <c r="AD22" s="251">
        <f t="shared" si="2"/>
        <v>-66.2</v>
      </c>
      <c r="AF22" s="285">
        <v>5539</v>
      </c>
      <c r="AG22" s="278" t="s">
        <v>45</v>
      </c>
      <c r="AH22" s="293">
        <v>700</v>
      </c>
      <c r="AI22" s="293">
        <v>140.9</v>
      </c>
      <c r="AJ22" s="294">
        <v>20.12857142857143</v>
      </c>
      <c r="AK22" s="295">
        <v>559.1</v>
      </c>
    </row>
    <row r="23" spans="1:37" ht="15">
      <c r="A23" s="246">
        <v>5540</v>
      </c>
      <c r="B23" s="49" t="s">
        <v>46</v>
      </c>
      <c r="C23" s="113">
        <v>0</v>
      </c>
      <c r="D23" s="152">
        <v>0</v>
      </c>
      <c r="E23" s="152">
        <v>513.13</v>
      </c>
      <c r="F23" s="152">
        <v>0</v>
      </c>
      <c r="G23" s="152">
        <v>0</v>
      </c>
      <c r="H23" s="152">
        <v>0</v>
      </c>
      <c r="I23" s="152">
        <v>100</v>
      </c>
      <c r="J23" s="152">
        <v>0</v>
      </c>
      <c r="K23" s="152">
        <v>0</v>
      </c>
      <c r="L23" s="152">
        <v>0</v>
      </c>
      <c r="M23" s="152">
        <v>0</v>
      </c>
      <c r="N23" s="152">
        <v>282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3">
        <v>0</v>
      </c>
      <c r="W23" s="247">
        <f t="shared" si="0"/>
        <v>895.13</v>
      </c>
      <c r="X23" s="93"/>
      <c r="Y23" s="181">
        <v>5540</v>
      </c>
      <c r="Z23" s="50" t="s">
        <v>46</v>
      </c>
      <c r="AA23" s="248"/>
      <c r="AB23" s="249">
        <v>895.13</v>
      </c>
      <c r="AC23" s="250"/>
      <c r="AD23" s="251">
        <f t="shared" si="2"/>
        <v>-895.13</v>
      </c>
      <c r="AF23" s="285">
        <v>5540</v>
      </c>
      <c r="AG23" s="278" t="s">
        <v>46</v>
      </c>
      <c r="AH23" s="293">
        <v>6300</v>
      </c>
      <c r="AI23" s="293">
        <v>3470.6</v>
      </c>
      <c r="AJ23" s="294">
        <v>55.08888888888889</v>
      </c>
      <c r="AK23" s="295">
        <v>2829.4</v>
      </c>
    </row>
    <row r="24" spans="1:37" ht="15">
      <c r="A24" s="246">
        <v>4528</v>
      </c>
      <c r="B24" s="49" t="s">
        <v>47</v>
      </c>
      <c r="C24" s="113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1147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3">
        <v>0</v>
      </c>
      <c r="W24" s="247">
        <f t="shared" si="0"/>
        <v>1147</v>
      </c>
      <c r="X24" s="93"/>
      <c r="Y24" s="181">
        <v>4528</v>
      </c>
      <c r="Z24" s="50" t="s">
        <v>47</v>
      </c>
      <c r="AA24" s="248">
        <v>4500</v>
      </c>
      <c r="AB24" s="249">
        <v>1147</v>
      </c>
      <c r="AC24" s="250">
        <f t="shared" si="1"/>
        <v>25.488888888888887</v>
      </c>
      <c r="AD24" s="251">
        <f t="shared" si="2"/>
        <v>3353</v>
      </c>
      <c r="AF24" s="285">
        <v>4528</v>
      </c>
      <c r="AG24" s="278" t="s">
        <v>47</v>
      </c>
      <c r="AH24" s="293">
        <v>4500</v>
      </c>
      <c r="AI24" s="293">
        <v>1147</v>
      </c>
      <c r="AJ24" s="294">
        <v>25.488888888888887</v>
      </c>
      <c r="AK24" s="295">
        <v>3353</v>
      </c>
    </row>
    <row r="25" spans="1:37" ht="15">
      <c r="A25" s="246">
        <v>6010</v>
      </c>
      <c r="B25" s="49" t="s">
        <v>48</v>
      </c>
      <c r="C25" s="113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3">
        <v>0</v>
      </c>
      <c r="W25" s="247">
        <f t="shared" si="0"/>
        <v>0</v>
      </c>
      <c r="X25" s="93"/>
      <c r="Y25" s="181">
        <v>6010</v>
      </c>
      <c r="Z25" s="50" t="s">
        <v>48</v>
      </c>
      <c r="AA25" s="248">
        <v>700</v>
      </c>
      <c r="AB25" s="249">
        <v>0</v>
      </c>
      <c r="AC25" s="250">
        <f t="shared" si="1"/>
        <v>0</v>
      </c>
      <c r="AD25" s="251">
        <f t="shared" si="2"/>
        <v>700</v>
      </c>
      <c r="AF25" s="285">
        <v>6010</v>
      </c>
      <c r="AG25" s="278" t="s">
        <v>48</v>
      </c>
      <c r="AH25" s="293">
        <v>700</v>
      </c>
      <c r="AI25" s="293">
        <v>667.29</v>
      </c>
      <c r="AJ25" s="294">
        <v>95.32714285714286</v>
      </c>
      <c r="AK25" s="295">
        <v>32.710000000000036</v>
      </c>
    </row>
    <row r="26" spans="1:37" ht="15">
      <c r="A26" s="246">
        <v>1039</v>
      </c>
      <c r="B26" s="49" t="s">
        <v>49</v>
      </c>
      <c r="C26" s="113">
        <v>0</v>
      </c>
      <c r="D26" s="152">
        <v>0</v>
      </c>
      <c r="E26" s="152">
        <v>514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83.29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3">
        <v>0</v>
      </c>
      <c r="W26" s="247">
        <f t="shared" si="0"/>
        <v>597.29</v>
      </c>
      <c r="X26" s="93"/>
      <c r="Y26" s="181">
        <v>1039</v>
      </c>
      <c r="Z26" s="50" t="s">
        <v>49</v>
      </c>
      <c r="AA26" s="248"/>
      <c r="AB26" s="249">
        <v>597.29</v>
      </c>
      <c r="AC26" s="252"/>
      <c r="AD26" s="251">
        <f t="shared" si="2"/>
        <v>-597.29</v>
      </c>
      <c r="AF26" s="285">
        <v>1039</v>
      </c>
      <c r="AG26" s="278" t="s">
        <v>49</v>
      </c>
      <c r="AH26" s="293">
        <v>0</v>
      </c>
      <c r="AI26" s="293">
        <v>928</v>
      </c>
      <c r="AJ26" s="294"/>
      <c r="AK26" s="295">
        <v>-928</v>
      </c>
    </row>
    <row r="27" spans="1:37" ht="15.75" thickBot="1">
      <c r="A27" s="253" t="s">
        <v>50</v>
      </c>
      <c r="B27" s="52" t="s">
        <v>51</v>
      </c>
      <c r="C27" s="154">
        <v>0</v>
      </c>
      <c r="D27" s="155">
        <v>8.66</v>
      </c>
      <c r="E27" s="155">
        <v>138.65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-177.39000000000001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6">
        <v>52.83</v>
      </c>
      <c r="W27" s="254">
        <f t="shared" si="0"/>
        <v>22.749999999999986</v>
      </c>
      <c r="X27" s="93"/>
      <c r="Y27" s="182" t="s">
        <v>50</v>
      </c>
      <c r="Z27" s="53" t="s">
        <v>51</v>
      </c>
      <c r="AA27" s="119"/>
      <c r="AB27" s="255">
        <v>22.749999999999986</v>
      </c>
      <c r="AC27" s="256"/>
      <c r="AD27" s="257">
        <f t="shared" si="2"/>
        <v>-22.749999999999986</v>
      </c>
      <c r="AF27" s="286" t="s">
        <v>50</v>
      </c>
      <c r="AG27" s="279" t="s">
        <v>51</v>
      </c>
      <c r="AH27" s="296">
        <v>40000</v>
      </c>
      <c r="AI27" s="296">
        <v>25325.47</v>
      </c>
      <c r="AJ27" s="297">
        <v>63.313675</v>
      </c>
      <c r="AK27" s="298">
        <v>14674.529999999999</v>
      </c>
    </row>
    <row r="28" spans="1:37" ht="16.5" thickBot="1">
      <c r="A28" s="9"/>
      <c r="B28" s="10"/>
      <c r="C28" s="147">
        <f aca="true" t="shared" si="3" ref="C28:W28">SUM(C8:C27)</f>
        <v>0</v>
      </c>
      <c r="D28" s="144">
        <f t="shared" si="3"/>
        <v>2101.7400000000002</v>
      </c>
      <c r="E28" s="145">
        <f t="shared" si="3"/>
        <v>60175.43</v>
      </c>
      <c r="F28" s="145">
        <f t="shared" si="3"/>
        <v>5051.210000000001</v>
      </c>
      <c r="G28" s="145">
        <f t="shared" si="3"/>
        <v>4054.0099999999998</v>
      </c>
      <c r="H28" s="145">
        <f t="shared" si="3"/>
        <v>130.42000000000002</v>
      </c>
      <c r="I28" s="145">
        <f t="shared" si="3"/>
        <v>844.0999999999999</v>
      </c>
      <c r="J28" s="145">
        <f t="shared" si="3"/>
        <v>699.9499999999999</v>
      </c>
      <c r="K28" s="145">
        <f t="shared" si="3"/>
        <v>0</v>
      </c>
      <c r="L28" s="145">
        <f t="shared" si="3"/>
        <v>20</v>
      </c>
      <c r="M28" s="145">
        <f t="shared" si="3"/>
        <v>10904.019999999997</v>
      </c>
      <c r="N28" s="145">
        <f t="shared" si="3"/>
        <v>184912.32</v>
      </c>
      <c r="O28" s="171">
        <f t="shared" si="3"/>
        <v>0</v>
      </c>
      <c r="P28" s="173">
        <f t="shared" si="3"/>
        <v>190.86</v>
      </c>
      <c r="Q28" s="172">
        <f t="shared" si="3"/>
        <v>22.67</v>
      </c>
      <c r="R28" s="145">
        <f t="shared" si="3"/>
        <v>0</v>
      </c>
      <c r="S28" s="145">
        <f t="shared" si="3"/>
        <v>4065.5499999999997</v>
      </c>
      <c r="T28" s="145">
        <f t="shared" si="3"/>
        <v>-334.4</v>
      </c>
      <c r="U28" s="145">
        <f t="shared" si="3"/>
        <v>0</v>
      </c>
      <c r="V28" s="146">
        <f t="shared" si="3"/>
        <v>52.83</v>
      </c>
      <c r="W28" s="59">
        <f t="shared" si="3"/>
        <v>272890.71</v>
      </c>
      <c r="X28" s="32"/>
      <c r="Y28" s="54"/>
      <c r="Z28" s="55"/>
      <c r="AA28" s="56">
        <f>SUM(AA8:AA27)</f>
        <v>272890.70999999996</v>
      </c>
      <c r="AB28" s="59">
        <v>272890.71</v>
      </c>
      <c r="AC28" s="36">
        <f>AB28/AA28*100</f>
        <v>100.00000000000003</v>
      </c>
      <c r="AD28" s="37">
        <f>AA28-AB28</f>
        <v>0</v>
      </c>
      <c r="AF28" s="280"/>
      <c r="AG28" s="288"/>
      <c r="AH28" s="199">
        <v>912890.71</v>
      </c>
      <c r="AI28" s="199">
        <v>779130.28</v>
      </c>
      <c r="AJ28" s="292">
        <v>85.34759653759649</v>
      </c>
      <c r="AK28" s="199">
        <v>133760.42999999993</v>
      </c>
    </row>
    <row r="29" spans="1:37" ht="16.5" thickBot="1">
      <c r="A29" s="54"/>
      <c r="B29" s="55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>
        <v>0</v>
      </c>
      <c r="S29" s="60" t="s">
        <v>52</v>
      </c>
      <c r="T29" s="60"/>
      <c r="U29" s="60"/>
      <c r="V29" s="60"/>
      <c r="W29" s="31">
        <f>SUM(C28:V28)</f>
        <v>272890.70999999996</v>
      </c>
      <c r="X29" s="32"/>
      <c r="Y29" s="18"/>
      <c r="Z29" s="61"/>
      <c r="AA29" s="18"/>
      <c r="AB29" s="18"/>
      <c r="AC29" s="62"/>
      <c r="AD29" s="63"/>
      <c r="AF29" s="185"/>
      <c r="AG29" s="185"/>
      <c r="AH29" s="185"/>
      <c r="AI29" s="185"/>
      <c r="AJ29" s="185"/>
      <c r="AK29" s="185"/>
    </row>
    <row r="30" spans="1:37" ht="16.5" thickBot="1">
      <c r="A30" s="220"/>
      <c r="B30" s="44"/>
      <c r="C30" s="22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22"/>
      <c r="X30" s="32"/>
      <c r="Y30" s="65" t="s">
        <v>53</v>
      </c>
      <c r="Z30" s="66"/>
      <c r="AA30" s="65" t="s">
        <v>54</v>
      </c>
      <c r="AB30" s="67" t="s">
        <v>55</v>
      </c>
      <c r="AC30" s="68"/>
      <c r="AD30" s="69"/>
      <c r="AF30" s="299" t="s">
        <v>53</v>
      </c>
      <c r="AG30" s="300"/>
      <c r="AH30" s="299"/>
      <c r="AI30" s="301" t="s">
        <v>99</v>
      </c>
      <c r="AJ30" s="301"/>
      <c r="AK30" s="300"/>
    </row>
    <row r="31" spans="1:37" ht="16.5" thickBot="1">
      <c r="A31" s="223"/>
      <c r="B31" s="14"/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0"/>
      <c r="X31" s="32"/>
      <c r="Y31" s="65" t="s">
        <v>56</v>
      </c>
      <c r="Z31" s="71"/>
      <c r="AA31" s="72" t="s">
        <v>57</v>
      </c>
      <c r="AB31" s="72" t="s">
        <v>24</v>
      </c>
      <c r="AC31" s="72" t="s">
        <v>25</v>
      </c>
      <c r="AD31" s="73" t="s">
        <v>26</v>
      </c>
      <c r="AF31" s="299" t="s">
        <v>56</v>
      </c>
      <c r="AG31" s="300"/>
      <c r="AH31" s="287" t="s">
        <v>57</v>
      </c>
      <c r="AI31" s="287" t="s">
        <v>24</v>
      </c>
      <c r="AJ31" s="287" t="s">
        <v>25</v>
      </c>
      <c r="AK31" s="287" t="s">
        <v>26</v>
      </c>
    </row>
    <row r="32" spans="1:37" ht="16.5" thickBot="1">
      <c r="A32" s="223"/>
      <c r="B32" s="14"/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0"/>
      <c r="X32" s="32"/>
      <c r="Y32" s="65" t="s">
        <v>58</v>
      </c>
      <c r="Z32" s="66"/>
      <c r="AA32" s="74">
        <f>SUM(AA33:AA34)</f>
        <v>253275.77</v>
      </c>
      <c r="AB32" s="74">
        <f>SUM(AB33:AB34)</f>
        <v>251761.99</v>
      </c>
      <c r="AC32" s="76">
        <f>AB32/AA32*100</f>
        <v>99.4023194559827</v>
      </c>
      <c r="AD32" s="73">
        <f>AA32-AB32</f>
        <v>1513.7799999999988</v>
      </c>
      <c r="AF32" s="299" t="s">
        <v>58</v>
      </c>
      <c r="AG32" s="301"/>
      <c r="AH32" s="186">
        <v>253275.77</v>
      </c>
      <c r="AI32" s="186">
        <v>251761.99</v>
      </c>
      <c r="AJ32" s="312">
        <v>99.4023194559827</v>
      </c>
      <c r="AK32" s="186">
        <v>1513.7799999999988</v>
      </c>
    </row>
    <row r="33" spans="1:37" ht="15.75">
      <c r="A33" s="223"/>
      <c r="B33" s="14"/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S33" s="32"/>
      <c r="T33" s="32"/>
      <c r="U33" s="32"/>
      <c r="V33" s="32"/>
      <c r="W33" s="70"/>
      <c r="X33" s="32"/>
      <c r="Y33" s="77" t="s">
        <v>59</v>
      </c>
      <c r="Z33" s="26"/>
      <c r="AA33" s="78">
        <v>253275.77</v>
      </c>
      <c r="AB33" s="79">
        <v>220201.99</v>
      </c>
      <c r="AC33" s="80"/>
      <c r="AD33" s="81">
        <f>AA33-AB33</f>
        <v>33073.78</v>
      </c>
      <c r="AF33" s="302" t="s">
        <v>59</v>
      </c>
      <c r="AG33" s="303"/>
      <c r="AH33" s="313">
        <v>253275.77</v>
      </c>
      <c r="AI33" s="313">
        <v>220201.99</v>
      </c>
      <c r="AJ33" s="314"/>
      <c r="AK33" s="313">
        <v>33073.78</v>
      </c>
    </row>
    <row r="34" spans="1:37" ht="16.5" thickBot="1">
      <c r="A34" s="223"/>
      <c r="B34" s="14"/>
      <c r="C34" s="4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S34" s="32"/>
      <c r="T34" s="32"/>
      <c r="U34" s="32"/>
      <c r="V34" s="32"/>
      <c r="W34" s="70"/>
      <c r="X34" s="32"/>
      <c r="Y34" s="82" t="s">
        <v>60</v>
      </c>
      <c r="Z34" s="83"/>
      <c r="AA34" s="84"/>
      <c r="AB34" s="85">
        <v>31560</v>
      </c>
      <c r="AC34" s="86"/>
      <c r="AD34" s="87">
        <f>AA34-AB34</f>
        <v>-31560</v>
      </c>
      <c r="AF34" s="304" t="s">
        <v>60</v>
      </c>
      <c r="AG34" s="305"/>
      <c r="AH34" s="315"/>
      <c r="AI34" s="315">
        <v>31560</v>
      </c>
      <c r="AJ34" s="316"/>
      <c r="AK34" s="315">
        <v>-31560</v>
      </c>
    </row>
    <row r="35" spans="1:37" ht="16.5" thickBot="1">
      <c r="A35" s="223"/>
      <c r="B35" s="14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41" t="s">
        <v>95</v>
      </c>
      <c r="Q35" s="41"/>
      <c r="R35" s="41"/>
      <c r="S35" s="41"/>
      <c r="T35" s="32"/>
      <c r="U35" s="32"/>
      <c r="V35" s="32"/>
      <c r="W35" s="70"/>
      <c r="X35" s="32"/>
      <c r="Y35" s="82" t="s">
        <v>61</v>
      </c>
      <c r="Z35" s="83"/>
      <c r="AA35" s="84">
        <v>43112.33</v>
      </c>
      <c r="AB35" s="85">
        <v>43185.8</v>
      </c>
      <c r="AC35" s="76">
        <f>AB35/AA35*100</f>
        <v>100.17041528490806</v>
      </c>
      <c r="AD35" s="73">
        <f>AA35-AB35</f>
        <v>-73.47000000000116</v>
      </c>
      <c r="AF35" s="299" t="s">
        <v>61</v>
      </c>
      <c r="AG35" s="300"/>
      <c r="AH35" s="186">
        <v>43112.33</v>
      </c>
      <c r="AI35" s="186">
        <v>43185.8</v>
      </c>
      <c r="AJ35" s="317">
        <v>100.17041528490806</v>
      </c>
      <c r="AK35" s="318">
        <v>-73.47000000000116</v>
      </c>
    </row>
    <row r="36" spans="1:37" ht="16.5" thickBot="1">
      <c r="A36" s="223"/>
      <c r="B36" s="14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10"/>
      <c r="Q36" s="224" t="s">
        <v>62</v>
      </c>
      <c r="R36" s="41"/>
      <c r="S36" s="41"/>
      <c r="T36" s="32"/>
      <c r="U36" s="32"/>
      <c r="V36" s="32"/>
      <c r="W36" s="70"/>
      <c r="X36" s="32"/>
      <c r="Y36" s="65" t="s">
        <v>63</v>
      </c>
      <c r="Z36" s="66"/>
      <c r="AA36" s="84">
        <v>103121.37</v>
      </c>
      <c r="AB36" s="85">
        <v>90618.16</v>
      </c>
      <c r="AC36" s="76">
        <f>AB36/AA36*100</f>
        <v>87.87524836025744</v>
      </c>
      <c r="AD36" s="73">
        <f>AA36-AB36</f>
        <v>12503.209999999992</v>
      </c>
      <c r="AF36" s="304" t="s">
        <v>63</v>
      </c>
      <c r="AG36" s="306"/>
      <c r="AH36" s="186">
        <v>103121.37</v>
      </c>
      <c r="AI36" s="186">
        <v>90618.16</v>
      </c>
      <c r="AJ36" s="317">
        <v>87.87524836025744</v>
      </c>
      <c r="AK36" s="186">
        <v>12503.209999999992</v>
      </c>
    </row>
    <row r="37" spans="1:37" ht="15.75" thickBot="1">
      <c r="A37" s="88" t="s">
        <v>64</v>
      </c>
      <c r="B37" s="89"/>
      <c r="C37" s="2"/>
      <c r="D37" s="89" t="s">
        <v>65</v>
      </c>
      <c r="E37" s="90" t="s">
        <v>2</v>
      </c>
      <c r="F37" s="90"/>
      <c r="G37" s="90" t="s">
        <v>87</v>
      </c>
      <c r="H37" s="90"/>
      <c r="I37" s="2"/>
      <c r="J37" s="89" t="s">
        <v>66</v>
      </c>
      <c r="K37" s="269" t="s">
        <v>67</v>
      </c>
      <c r="L37" s="270"/>
      <c r="M37" s="91" t="s">
        <v>68</v>
      </c>
      <c r="N37" s="32"/>
      <c r="P37" s="41" t="s">
        <v>69</v>
      </c>
      <c r="Q37" s="10"/>
      <c r="R37" s="26"/>
      <c r="S37" s="26"/>
      <c r="T37" s="32"/>
      <c r="U37" s="32"/>
      <c r="V37" s="32"/>
      <c r="W37" s="70"/>
      <c r="X37" s="32"/>
      <c r="Y37" s="65"/>
      <c r="Z37" s="71"/>
      <c r="AA37" s="74">
        <f>SUM(AA33:AA36)</f>
        <v>399509.47</v>
      </c>
      <c r="AB37" s="74">
        <f>SUM(AB33:AB36)</f>
        <v>385565.94999999995</v>
      </c>
      <c r="AC37" s="76">
        <f>AB37/AA37*100</f>
        <v>96.50983992945147</v>
      </c>
      <c r="AD37" s="73">
        <f>SUM(AD33:AD36)</f>
        <v>13943.51999999999</v>
      </c>
      <c r="AF37" s="299"/>
      <c r="AG37" s="300"/>
      <c r="AH37" s="186">
        <v>399509.47</v>
      </c>
      <c r="AI37" s="186">
        <v>386410.94999999995</v>
      </c>
      <c r="AJ37" s="317">
        <v>96.72134930869098</v>
      </c>
      <c r="AK37" s="186">
        <v>13098.520000000019</v>
      </c>
    </row>
    <row r="38" spans="1:37" ht="15.75" thickBot="1">
      <c r="A38" s="77" t="s">
        <v>70</v>
      </c>
      <c r="B38" s="26"/>
      <c r="C38" s="10"/>
      <c r="D38" s="10"/>
      <c r="E38" s="10"/>
      <c r="F38" s="10"/>
      <c r="G38" s="10"/>
      <c r="H38" s="26" t="s">
        <v>71</v>
      </c>
      <c r="I38" s="10"/>
      <c r="J38" s="26"/>
      <c r="K38" s="72" t="s">
        <v>72</v>
      </c>
      <c r="L38" s="72" t="s">
        <v>73</v>
      </c>
      <c r="M38" s="72" t="s">
        <v>74</v>
      </c>
      <c r="N38" s="61"/>
      <c r="P38" s="92"/>
      <c r="Q38" s="92" t="s">
        <v>75</v>
      </c>
      <c r="R38" s="92"/>
      <c r="S38" s="92"/>
      <c r="T38" s="62"/>
      <c r="U38" s="62"/>
      <c r="V38" s="62"/>
      <c r="W38" s="64"/>
      <c r="X38" s="32"/>
      <c r="Y38" s="65" t="s">
        <v>53</v>
      </c>
      <c r="Z38" s="66"/>
      <c r="AA38" s="65" t="s">
        <v>54</v>
      </c>
      <c r="AB38" s="67" t="s">
        <v>80</v>
      </c>
      <c r="AC38" s="68"/>
      <c r="AD38" s="100"/>
      <c r="AF38" s="299" t="s">
        <v>53</v>
      </c>
      <c r="AG38" s="300"/>
      <c r="AH38" s="65" t="s">
        <v>54</v>
      </c>
      <c r="AI38" s="299" t="s">
        <v>80</v>
      </c>
      <c r="AJ38" s="308"/>
      <c r="AK38" s="300"/>
    </row>
    <row r="39" spans="1:37" ht="15.75" thickBot="1">
      <c r="A39" s="9"/>
      <c r="B39" s="96" t="s">
        <v>76</v>
      </c>
      <c r="C39" s="97" t="s">
        <v>77</v>
      </c>
      <c r="D39" s="10"/>
      <c r="E39" s="10"/>
      <c r="F39" s="10"/>
      <c r="G39" s="97"/>
      <c r="H39" s="97"/>
      <c r="I39" s="10"/>
      <c r="J39" s="97"/>
      <c r="K39" s="98" t="s">
        <v>78</v>
      </c>
      <c r="L39" s="92" t="s">
        <v>78</v>
      </c>
      <c r="M39" s="79" t="s">
        <v>78</v>
      </c>
      <c r="N39" s="62"/>
      <c r="P39" s="97"/>
      <c r="Q39" s="26" t="s">
        <v>79</v>
      </c>
      <c r="R39" s="97"/>
      <c r="S39" s="97"/>
      <c r="T39" s="93"/>
      <c r="U39" s="93"/>
      <c r="V39" s="93"/>
      <c r="W39" s="94"/>
      <c r="X39" s="95"/>
      <c r="Y39" s="65" t="s">
        <v>56</v>
      </c>
      <c r="Z39" s="66"/>
      <c r="AA39" s="72" t="s">
        <v>57</v>
      </c>
      <c r="AB39" s="66" t="s">
        <v>24</v>
      </c>
      <c r="AC39" s="72" t="s">
        <v>25</v>
      </c>
      <c r="AD39" s="69" t="s">
        <v>26</v>
      </c>
      <c r="AF39" s="299" t="s">
        <v>56</v>
      </c>
      <c r="AG39" s="300"/>
      <c r="AH39" s="268" t="s">
        <v>57</v>
      </c>
      <c r="AI39" s="268" t="s">
        <v>24</v>
      </c>
      <c r="AJ39" s="309" t="s">
        <v>25</v>
      </c>
      <c r="AK39" s="268" t="s">
        <v>26</v>
      </c>
    </row>
    <row r="40" spans="1:37" ht="15.75" thickBot="1">
      <c r="A40" s="101" t="s">
        <v>81</v>
      </c>
      <c r="B40" s="10"/>
      <c r="C40" s="10"/>
      <c r="D40" s="10"/>
      <c r="E40" s="102"/>
      <c r="F40" s="102"/>
      <c r="G40" s="102"/>
      <c r="H40" s="103" t="s">
        <v>0</v>
      </c>
      <c r="I40" s="104"/>
      <c r="J40" s="105">
        <v>5</v>
      </c>
      <c r="K40" s="106">
        <f>SUM(K41:K42)</f>
        <v>30578.22</v>
      </c>
      <c r="L40" s="106">
        <f>SUM(L41:L42)</f>
        <v>794345.99</v>
      </c>
      <c r="M40" s="107">
        <f>SUM(K40:L40)</f>
        <v>824924.21</v>
      </c>
      <c r="N40" s="62"/>
      <c r="P40" s="97"/>
      <c r="Q40" s="26" t="s">
        <v>82</v>
      </c>
      <c r="R40" s="97"/>
      <c r="S40" s="97"/>
      <c r="T40" s="99"/>
      <c r="U40" s="99"/>
      <c r="V40" s="99"/>
      <c r="W40" s="64"/>
      <c r="X40" s="18"/>
      <c r="Y40" s="65" t="s">
        <v>84</v>
      </c>
      <c r="Z40" s="66"/>
      <c r="AA40" s="74">
        <v>28546</v>
      </c>
      <c r="AB40" s="75">
        <v>28506</v>
      </c>
      <c r="AC40" s="76">
        <f>AB40/AA40*100</f>
        <v>99.85987528900722</v>
      </c>
      <c r="AD40" s="73">
        <f>AA40-AB40</f>
        <v>40</v>
      </c>
      <c r="AF40" s="299" t="s">
        <v>84</v>
      </c>
      <c r="AG40" s="300"/>
      <c r="AH40" s="287">
        <v>28546</v>
      </c>
      <c r="AI40" s="287">
        <v>28506</v>
      </c>
      <c r="AJ40" s="310">
        <v>99.85987528900722</v>
      </c>
      <c r="AK40" s="307">
        <v>40</v>
      </c>
    </row>
    <row r="41" spans="1:36" ht="15.75" thickBot="1">
      <c r="A41" s="9"/>
      <c r="B41" s="109"/>
      <c r="C41" s="110"/>
      <c r="D41" s="10" t="s">
        <v>83</v>
      </c>
      <c r="E41" s="10"/>
      <c r="F41" s="97"/>
      <c r="G41" s="97"/>
      <c r="H41" s="111" t="s">
        <v>27</v>
      </c>
      <c r="I41" s="104"/>
      <c r="J41" s="112">
        <v>50</v>
      </c>
      <c r="K41" s="248">
        <v>0</v>
      </c>
      <c r="L41" s="113">
        <f>W47</f>
        <v>288106.42</v>
      </c>
      <c r="M41" s="114">
        <f>SUM(K41:L41)</f>
        <v>288106.42</v>
      </c>
      <c r="N41" s="108"/>
      <c r="P41" s="209"/>
      <c r="Q41" s="265" t="s">
        <v>96</v>
      </c>
      <c r="R41" s="209"/>
      <c r="S41" s="209"/>
      <c r="T41" s="99"/>
      <c r="U41" s="99"/>
      <c r="V41" s="99"/>
      <c r="W41" s="225"/>
      <c r="X41" s="18"/>
      <c r="Y41" s="65" t="s">
        <v>53</v>
      </c>
      <c r="Z41" s="66"/>
      <c r="AA41" s="65" t="s">
        <v>93</v>
      </c>
      <c r="AB41" s="216" t="s">
        <v>94</v>
      </c>
      <c r="AF41" s="65" t="s">
        <v>53</v>
      </c>
      <c r="AG41" s="66"/>
      <c r="AH41" s="65" t="s">
        <v>93</v>
      </c>
      <c r="AI41" s="216" t="s">
        <v>94</v>
      </c>
      <c r="AJ41" s="311"/>
    </row>
    <row r="42" spans="1:37" ht="15.75" thickBot="1">
      <c r="A42" s="115"/>
      <c r="B42" s="116"/>
      <c r="C42" s="117"/>
      <c r="D42" s="116"/>
      <c r="E42" s="116"/>
      <c r="F42" s="118"/>
      <c r="G42" s="118"/>
      <c r="H42" s="119" t="s">
        <v>29</v>
      </c>
      <c r="I42" s="120"/>
      <c r="J42" s="121">
        <v>55</v>
      </c>
      <c r="K42" s="123">
        <v>30578.22</v>
      </c>
      <c r="L42" s="122">
        <f>W69</f>
        <v>506239.57000000007</v>
      </c>
      <c r="M42" s="123">
        <f>SUM(K42:L42)</f>
        <v>536817.79</v>
      </c>
      <c r="N42" s="62"/>
      <c r="T42" s="99"/>
      <c r="U42" s="99"/>
      <c r="V42" s="99"/>
      <c r="W42" s="226"/>
      <c r="X42" s="18"/>
      <c r="Y42" s="214" t="s">
        <v>92</v>
      </c>
      <c r="Z42" s="215"/>
      <c r="AA42" s="217">
        <v>0</v>
      </c>
      <c r="AB42" s="217">
        <v>845</v>
      </c>
      <c r="AC42" s="217"/>
      <c r="AD42" s="73">
        <f>AA42-AB42</f>
        <v>-845</v>
      </c>
      <c r="AF42" s="299" t="s">
        <v>100</v>
      </c>
      <c r="AG42" s="300"/>
      <c r="AH42" s="186"/>
      <c r="AI42" s="186">
        <v>845</v>
      </c>
      <c r="AJ42" s="317"/>
      <c r="AK42" s="186">
        <v>-845</v>
      </c>
    </row>
    <row r="43" spans="14:30" ht="4.5" customHeight="1" thickBot="1">
      <c r="N43" s="62"/>
      <c r="T43" s="93"/>
      <c r="U43" s="93"/>
      <c r="V43" s="93"/>
      <c r="W43" s="225"/>
      <c r="X43" s="18"/>
      <c r="Y43" s="18"/>
      <c r="Z43" s="18"/>
      <c r="AA43" s="19"/>
      <c r="AB43" s="19"/>
      <c r="AC43" s="19"/>
      <c r="AD43" s="124"/>
    </row>
    <row r="44" spans="1:30" ht="15.75" thickBot="1">
      <c r="A44" s="65" t="s">
        <v>85</v>
      </c>
      <c r="B44" s="66"/>
      <c r="C44" s="65"/>
      <c r="D44" s="66"/>
      <c r="E44" s="71"/>
      <c r="F44" s="118"/>
      <c r="G44" s="72" t="s">
        <v>0</v>
      </c>
      <c r="H44" s="118"/>
      <c r="I44" s="319" t="s">
        <v>88</v>
      </c>
      <c r="J44" s="320"/>
      <c r="K44" s="227"/>
      <c r="L44" s="227"/>
      <c r="M44" s="228"/>
      <c r="N44" s="228"/>
      <c r="O44" s="227"/>
      <c r="P44" s="227"/>
      <c r="Q44" s="227"/>
      <c r="R44" s="227"/>
      <c r="S44" s="227"/>
      <c r="T44" s="227"/>
      <c r="U44" s="227"/>
      <c r="V44" s="227"/>
      <c r="W44" s="229"/>
      <c r="X44" s="125"/>
      <c r="Y44" s="88" t="s">
        <v>85</v>
      </c>
      <c r="Z44" s="89"/>
      <c r="AA44" s="89"/>
      <c r="AB44" s="89"/>
      <c r="AC44" s="89"/>
      <c r="AD44" s="126"/>
    </row>
    <row r="45" spans="1:35" ht="65.25" thickBot="1">
      <c r="A45" s="230"/>
      <c r="B45" s="231" t="s">
        <v>4</v>
      </c>
      <c r="C45" s="232" t="s">
        <v>5</v>
      </c>
      <c r="D45" s="233" t="s">
        <v>6</v>
      </c>
      <c r="E45" s="234" t="s">
        <v>7</v>
      </c>
      <c r="F45" s="235" t="s">
        <v>8</v>
      </c>
      <c r="G45" s="233" t="s">
        <v>9</v>
      </c>
      <c r="H45" s="233" t="s">
        <v>10</v>
      </c>
      <c r="I45" s="236" t="s">
        <v>11</v>
      </c>
      <c r="J45" s="237" t="s">
        <v>12</v>
      </c>
      <c r="K45" s="235" t="s">
        <v>13</v>
      </c>
      <c r="L45" s="233" t="s">
        <v>14</v>
      </c>
      <c r="M45" s="235" t="s">
        <v>15</v>
      </c>
      <c r="N45" s="235" t="s">
        <v>16</v>
      </c>
      <c r="O45" s="235" t="s">
        <v>17</v>
      </c>
      <c r="P45" s="235" t="s">
        <v>18</v>
      </c>
      <c r="Q45" s="235" t="s">
        <v>19</v>
      </c>
      <c r="R45" s="235" t="s">
        <v>20</v>
      </c>
      <c r="S45" s="235" t="s">
        <v>21</v>
      </c>
      <c r="T45" s="235" t="s">
        <v>89</v>
      </c>
      <c r="U45" s="235" t="s">
        <v>90</v>
      </c>
      <c r="V45" s="235" t="s">
        <v>91</v>
      </c>
      <c r="W45" s="238" t="s">
        <v>22</v>
      </c>
      <c r="X45" s="61"/>
      <c r="Y45" s="127"/>
      <c r="Z45" s="128" t="s">
        <v>4</v>
      </c>
      <c r="AA45" s="129" t="s">
        <v>23</v>
      </c>
      <c r="AB45" s="129" t="s">
        <v>24</v>
      </c>
      <c r="AC45" s="129" t="s">
        <v>25</v>
      </c>
      <c r="AD45" s="51" t="s">
        <v>26</v>
      </c>
      <c r="AF45" s="203"/>
      <c r="AG45" s="204"/>
      <c r="AH45" s="202"/>
      <c r="AI45" s="202"/>
    </row>
    <row r="46" spans="1:35" ht="16.5" thickBot="1">
      <c r="A46" s="284">
        <v>15</v>
      </c>
      <c r="B46" s="266" t="s">
        <v>101</v>
      </c>
      <c r="C46" s="232"/>
      <c r="D46" s="233"/>
      <c r="E46" s="234"/>
      <c r="F46" s="235"/>
      <c r="G46" s="233"/>
      <c r="H46" s="233"/>
      <c r="I46" s="236"/>
      <c r="J46" s="237"/>
      <c r="K46" s="235"/>
      <c r="L46" s="233"/>
      <c r="M46" s="235"/>
      <c r="N46" s="321">
        <v>300</v>
      </c>
      <c r="O46" s="235"/>
      <c r="P46" s="235"/>
      <c r="Q46" s="235"/>
      <c r="R46" s="235"/>
      <c r="S46" s="235"/>
      <c r="T46" s="235"/>
      <c r="U46" s="235"/>
      <c r="V46" s="276"/>
      <c r="W46" s="71"/>
      <c r="X46" s="61"/>
      <c r="Y46" s="322" t="s">
        <v>98</v>
      </c>
      <c r="Z46" s="324"/>
      <c r="AA46" s="325">
        <v>0</v>
      </c>
      <c r="AB46" s="325">
        <v>300</v>
      </c>
      <c r="AC46" s="326"/>
      <c r="AD46" s="323">
        <f>AA46-AB46</f>
        <v>-300</v>
      </c>
      <c r="AF46" s="203"/>
      <c r="AG46" s="204"/>
      <c r="AH46" s="202"/>
      <c r="AI46" s="202"/>
    </row>
    <row r="47" spans="1:35" ht="16.5" thickBot="1">
      <c r="A47" s="177">
        <v>50</v>
      </c>
      <c r="B47" s="178" t="s">
        <v>27</v>
      </c>
      <c r="C47" s="187"/>
      <c r="D47" s="188">
        <v>668.0600000000001</v>
      </c>
      <c r="E47" s="188">
        <v>9828.79</v>
      </c>
      <c r="F47" s="189">
        <v>6655.360000000001</v>
      </c>
      <c r="G47" s="189">
        <v>9949.19</v>
      </c>
      <c r="H47" s="189">
        <v>1351.38</v>
      </c>
      <c r="I47" s="189">
        <v>1097.33</v>
      </c>
      <c r="J47" s="189">
        <v>4563.599999999999</v>
      </c>
      <c r="K47" s="189">
        <v>1121.25</v>
      </c>
      <c r="L47" s="189">
        <v>56289.5</v>
      </c>
      <c r="M47" s="189">
        <v>14553.41</v>
      </c>
      <c r="N47" s="189">
        <v>7331.0599999999995</v>
      </c>
      <c r="O47" s="189">
        <v>40305.72</v>
      </c>
      <c r="P47" s="189">
        <v>5841.67</v>
      </c>
      <c r="Q47" s="189">
        <v>89138.61</v>
      </c>
      <c r="R47" s="189">
        <v>37831.33</v>
      </c>
      <c r="S47" s="189">
        <v>1580.1599999999999</v>
      </c>
      <c r="T47" s="189">
        <v>0</v>
      </c>
      <c r="U47" s="189">
        <v>0</v>
      </c>
      <c r="V47" s="190">
        <v>0</v>
      </c>
      <c r="W47" s="218">
        <f>SUM(C47:V47)</f>
        <v>288106.42</v>
      </c>
      <c r="X47" s="32"/>
      <c r="Y47" s="33" t="s">
        <v>28</v>
      </c>
      <c r="Z47" s="130"/>
      <c r="AA47" s="131">
        <v>260000</v>
      </c>
      <c r="AB47" s="131">
        <f>W47</f>
        <v>288106.42</v>
      </c>
      <c r="AC47" s="36">
        <f>AB47/AA47*100</f>
        <v>110.81016153846153</v>
      </c>
      <c r="AD47" s="37">
        <f>AA47-AB47</f>
        <v>-28106.419999999984</v>
      </c>
      <c r="AF47" s="200"/>
      <c r="AG47" s="201"/>
      <c r="AH47" s="202"/>
      <c r="AI47" s="202"/>
    </row>
    <row r="48" spans="1:35" ht="16.5" thickBot="1">
      <c r="A48" s="132">
        <v>55</v>
      </c>
      <c r="B48" s="39" t="s">
        <v>29</v>
      </c>
      <c r="C48" s="191"/>
      <c r="D48" s="192"/>
      <c r="E48" s="193"/>
      <c r="F48" s="192"/>
      <c r="G48" s="192"/>
      <c r="H48" s="192"/>
      <c r="I48" s="192"/>
      <c r="J48" s="192"/>
      <c r="K48" s="192"/>
      <c r="L48" s="192"/>
      <c r="M48" s="194"/>
      <c r="N48" s="193"/>
      <c r="O48" s="193"/>
      <c r="P48" s="193"/>
      <c r="Q48" s="193"/>
      <c r="R48" s="193"/>
      <c r="S48" s="193"/>
      <c r="T48" s="193"/>
      <c r="U48" s="193"/>
      <c r="V48" s="195"/>
      <c r="W48" s="196"/>
      <c r="X48" s="32"/>
      <c r="Y48" s="42" t="s">
        <v>30</v>
      </c>
      <c r="Z48" s="39"/>
      <c r="AA48" s="39"/>
      <c r="AB48" s="133"/>
      <c r="AC48" s="45"/>
      <c r="AD48" s="46"/>
      <c r="AF48" s="200"/>
      <c r="AG48" s="201"/>
      <c r="AH48" s="202"/>
      <c r="AI48" s="202"/>
    </row>
    <row r="49" spans="1:35" ht="15">
      <c r="A49" s="179">
        <v>5500</v>
      </c>
      <c r="B49" s="174" t="s">
        <v>31</v>
      </c>
      <c r="C49" s="152">
        <v>0</v>
      </c>
      <c r="D49" s="152">
        <v>232.83</v>
      </c>
      <c r="E49" s="152">
        <v>359.27</v>
      </c>
      <c r="F49" s="152">
        <v>27</v>
      </c>
      <c r="G49" s="152">
        <v>0.24</v>
      </c>
      <c r="H49" s="152">
        <v>2.64</v>
      </c>
      <c r="I49" s="152">
        <v>1.68</v>
      </c>
      <c r="J49" s="152">
        <v>5350.59</v>
      </c>
      <c r="K49" s="152">
        <v>0</v>
      </c>
      <c r="L49" s="152">
        <v>1908.41</v>
      </c>
      <c r="M49" s="152">
        <v>1435.89</v>
      </c>
      <c r="N49" s="152">
        <v>8080.509999999998</v>
      </c>
      <c r="O49" s="152">
        <v>319.24</v>
      </c>
      <c r="P49" s="152">
        <v>1150.3000000000002</v>
      </c>
      <c r="Q49" s="152">
        <v>535.37</v>
      </c>
      <c r="R49" s="152">
        <v>12.8</v>
      </c>
      <c r="S49" s="152">
        <v>653.86</v>
      </c>
      <c r="T49" s="152">
        <v>0</v>
      </c>
      <c r="U49" s="152">
        <v>0</v>
      </c>
      <c r="V49" s="153">
        <v>0</v>
      </c>
      <c r="W49" s="180">
        <f aca="true" t="shared" si="4" ref="W49:W64">SUM(C49:V49)</f>
        <v>20070.629999999997</v>
      </c>
      <c r="X49" s="125"/>
      <c r="Y49" s="239">
        <v>5500</v>
      </c>
      <c r="Z49" s="47" t="s">
        <v>31</v>
      </c>
      <c r="AA49" s="258">
        <v>31000</v>
      </c>
      <c r="AB49" s="240">
        <f aca="true" t="shared" si="5" ref="AB49:AB68">W49</f>
        <v>20070.629999999997</v>
      </c>
      <c r="AC49" s="244">
        <f>AB49/AA49*100</f>
        <v>64.74396774193548</v>
      </c>
      <c r="AD49" s="245">
        <f>AA49-AB49</f>
        <v>10929.370000000003</v>
      </c>
      <c r="AF49" s="200"/>
      <c r="AG49" s="201"/>
      <c r="AH49" s="202"/>
      <c r="AI49" s="202"/>
    </row>
    <row r="50" spans="1:35" ht="15">
      <c r="A50" s="181">
        <v>5503</v>
      </c>
      <c r="B50" s="175" t="s">
        <v>32</v>
      </c>
      <c r="C50" s="152">
        <v>0</v>
      </c>
      <c r="D50" s="152">
        <v>313.8</v>
      </c>
      <c r="E50" s="152">
        <v>4127.3099999999995</v>
      </c>
      <c r="F50" s="152">
        <v>231.67000000000002</v>
      </c>
      <c r="G50" s="152">
        <v>1665.31</v>
      </c>
      <c r="H50" s="152">
        <v>179.07999999999998</v>
      </c>
      <c r="I50" s="152">
        <v>37.05</v>
      </c>
      <c r="J50" s="152">
        <v>243.99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12.9</v>
      </c>
      <c r="T50" s="152">
        <v>0</v>
      </c>
      <c r="U50" s="152">
        <v>0</v>
      </c>
      <c r="V50" s="153">
        <v>0</v>
      </c>
      <c r="W50" s="180">
        <f t="shared" si="4"/>
        <v>6811.11</v>
      </c>
      <c r="X50" s="93"/>
      <c r="Y50" s="246">
        <v>5503</v>
      </c>
      <c r="Z50" s="49" t="s">
        <v>32</v>
      </c>
      <c r="AA50" s="259">
        <v>8000</v>
      </c>
      <c r="AB50" s="247">
        <f t="shared" si="5"/>
        <v>6811.11</v>
      </c>
      <c r="AC50" s="250">
        <f>AB50/AA50*100</f>
        <v>85.13887499999998</v>
      </c>
      <c r="AD50" s="251">
        <f>AA50-AB50</f>
        <v>1188.8900000000003</v>
      </c>
      <c r="AF50" s="200"/>
      <c r="AG50" s="201"/>
      <c r="AH50" s="202"/>
      <c r="AI50" s="202"/>
    </row>
    <row r="51" spans="1:35" ht="15">
      <c r="A51" s="181">
        <v>5504</v>
      </c>
      <c r="B51" s="175" t="s">
        <v>33</v>
      </c>
      <c r="C51" s="152">
        <v>0</v>
      </c>
      <c r="D51" s="152">
        <v>2092</v>
      </c>
      <c r="E51" s="152">
        <v>0</v>
      </c>
      <c r="F51" s="152">
        <v>70</v>
      </c>
      <c r="G51" s="152">
        <v>0</v>
      </c>
      <c r="H51" s="152">
        <v>1752</v>
      </c>
      <c r="I51" s="152">
        <v>90</v>
      </c>
      <c r="J51" s="152">
        <v>336</v>
      </c>
      <c r="K51" s="152">
        <v>889</v>
      </c>
      <c r="L51" s="152">
        <v>610.8</v>
      </c>
      <c r="M51" s="152">
        <v>2960</v>
      </c>
      <c r="N51" s="152">
        <v>486</v>
      </c>
      <c r="O51" s="152">
        <v>15</v>
      </c>
      <c r="P51" s="152">
        <v>100</v>
      </c>
      <c r="Q51" s="152">
        <v>238.8</v>
      </c>
      <c r="R51" s="152">
        <v>0</v>
      </c>
      <c r="S51" s="152">
        <v>0</v>
      </c>
      <c r="T51" s="152">
        <v>0</v>
      </c>
      <c r="U51" s="152">
        <v>0</v>
      </c>
      <c r="V51" s="153">
        <v>0</v>
      </c>
      <c r="W51" s="180">
        <f t="shared" si="4"/>
        <v>9639.599999999999</v>
      </c>
      <c r="X51" s="93"/>
      <c r="Y51" s="246">
        <v>5504</v>
      </c>
      <c r="Z51" s="49" t="s">
        <v>33</v>
      </c>
      <c r="AA51" s="259">
        <v>9000</v>
      </c>
      <c r="AB51" s="247">
        <f t="shared" si="5"/>
        <v>9639.599999999999</v>
      </c>
      <c r="AC51" s="250">
        <f aca="true" t="shared" si="6" ref="AC51:AC68">AB51/AA51*100</f>
        <v>107.10666666666665</v>
      </c>
      <c r="AD51" s="251">
        <f aca="true" t="shared" si="7" ref="AD51:AD68">AA51-AB51</f>
        <v>-639.5999999999985</v>
      </c>
      <c r="AF51" s="200"/>
      <c r="AG51" s="201"/>
      <c r="AH51" s="202"/>
      <c r="AI51" s="202"/>
    </row>
    <row r="52" spans="1:38" ht="15.75">
      <c r="A52" s="181">
        <v>5511</v>
      </c>
      <c r="B52" s="175" t="s">
        <v>34</v>
      </c>
      <c r="C52" s="152">
        <v>0</v>
      </c>
      <c r="D52" s="152">
        <v>0</v>
      </c>
      <c r="E52" s="152">
        <v>1419.01</v>
      </c>
      <c r="F52" s="152">
        <v>0</v>
      </c>
      <c r="G52" s="152">
        <v>0</v>
      </c>
      <c r="H52" s="152">
        <v>0</v>
      </c>
      <c r="I52" s="152">
        <v>0</v>
      </c>
      <c r="J52" s="152">
        <v>6.3</v>
      </c>
      <c r="K52" s="152">
        <v>0</v>
      </c>
      <c r="L52" s="152">
        <v>136.75</v>
      </c>
      <c r="M52" s="152">
        <v>678.61</v>
      </c>
      <c r="N52" s="152">
        <v>25069.070000000003</v>
      </c>
      <c r="O52" s="152">
        <v>1008.8299999999999</v>
      </c>
      <c r="P52" s="152">
        <v>7997.61</v>
      </c>
      <c r="Q52" s="152">
        <v>59519.69</v>
      </c>
      <c r="R52" s="152">
        <v>31542.839999999997</v>
      </c>
      <c r="S52" s="152">
        <v>0</v>
      </c>
      <c r="T52" s="152">
        <v>0</v>
      </c>
      <c r="U52" s="152">
        <v>0</v>
      </c>
      <c r="V52" s="153">
        <v>0</v>
      </c>
      <c r="W52" s="180">
        <f t="shared" si="4"/>
        <v>127378.71</v>
      </c>
      <c r="X52" s="93"/>
      <c r="Y52" s="246">
        <v>5511</v>
      </c>
      <c r="Z52" s="49" t="s">
        <v>34</v>
      </c>
      <c r="AA52" s="259">
        <v>200000</v>
      </c>
      <c r="AB52" s="247">
        <f t="shared" si="5"/>
        <v>127378.71</v>
      </c>
      <c r="AC52" s="250">
        <f t="shared" si="6"/>
        <v>63.689355000000006</v>
      </c>
      <c r="AD52" s="251">
        <f t="shared" si="7"/>
        <v>72621.29</v>
      </c>
      <c r="AF52" s="200"/>
      <c r="AK52" s="266"/>
      <c r="AL52" s="321"/>
    </row>
    <row r="53" spans="1:35" ht="15">
      <c r="A53" s="181">
        <v>5512</v>
      </c>
      <c r="B53" s="175" t="s">
        <v>35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36</v>
      </c>
      <c r="N53" s="152">
        <v>909.87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52">
        <v>0</v>
      </c>
      <c r="V53" s="153">
        <v>0</v>
      </c>
      <c r="W53" s="180">
        <f t="shared" si="4"/>
        <v>945.87</v>
      </c>
      <c r="X53" s="93"/>
      <c r="Y53" s="246">
        <v>5512</v>
      </c>
      <c r="Z53" s="49" t="s">
        <v>35</v>
      </c>
      <c r="AA53" s="259">
        <v>1000</v>
      </c>
      <c r="AB53" s="247">
        <f t="shared" si="5"/>
        <v>945.87</v>
      </c>
      <c r="AC53" s="250">
        <f t="shared" si="6"/>
        <v>94.587</v>
      </c>
      <c r="AD53" s="251">
        <f t="shared" si="7"/>
        <v>54.129999999999995</v>
      </c>
      <c r="AF53" s="200"/>
      <c r="AG53" s="201"/>
      <c r="AH53" s="202"/>
      <c r="AI53" s="202"/>
    </row>
    <row r="54" spans="1:35" ht="15">
      <c r="A54" s="181">
        <v>5513</v>
      </c>
      <c r="B54" s="175" t="s">
        <v>36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4.23</v>
      </c>
      <c r="N54" s="152">
        <v>586.03</v>
      </c>
      <c r="O54" s="152">
        <v>5208.84</v>
      </c>
      <c r="P54" s="152">
        <v>12513.670000000002</v>
      </c>
      <c r="Q54" s="152">
        <v>42.3</v>
      </c>
      <c r="R54" s="152">
        <v>0</v>
      </c>
      <c r="S54" s="152">
        <v>0</v>
      </c>
      <c r="T54" s="152">
        <v>0</v>
      </c>
      <c r="U54" s="152">
        <v>0</v>
      </c>
      <c r="V54" s="153">
        <v>0</v>
      </c>
      <c r="W54" s="180">
        <f t="shared" si="4"/>
        <v>18355.070000000003</v>
      </c>
      <c r="X54" s="93"/>
      <c r="Y54" s="246">
        <v>5513</v>
      </c>
      <c r="Z54" s="49" t="s">
        <v>36</v>
      </c>
      <c r="AA54" s="259">
        <v>25000</v>
      </c>
      <c r="AB54" s="247">
        <f t="shared" si="5"/>
        <v>18355.070000000003</v>
      </c>
      <c r="AC54" s="250">
        <f t="shared" si="6"/>
        <v>73.42028000000002</v>
      </c>
      <c r="AD54" s="251">
        <f t="shared" si="7"/>
        <v>6644.929999999997</v>
      </c>
      <c r="AF54" s="200"/>
      <c r="AG54" s="201"/>
      <c r="AH54" s="202"/>
      <c r="AI54" s="202"/>
    </row>
    <row r="55" spans="1:35" ht="15">
      <c r="A55" s="181">
        <v>5514</v>
      </c>
      <c r="B55" s="175" t="s">
        <v>37</v>
      </c>
      <c r="C55" s="152">
        <v>82.25</v>
      </c>
      <c r="D55" s="152">
        <v>0</v>
      </c>
      <c r="E55" s="152">
        <v>144</v>
      </c>
      <c r="F55" s="152">
        <v>0</v>
      </c>
      <c r="G55" s="152">
        <v>72</v>
      </c>
      <c r="H55" s="152">
        <v>0</v>
      </c>
      <c r="I55" s="152">
        <v>0</v>
      </c>
      <c r="J55" s="152">
        <v>40.83</v>
      </c>
      <c r="K55" s="152">
        <v>0</v>
      </c>
      <c r="L55" s="152">
        <v>0</v>
      </c>
      <c r="M55" s="152">
        <v>0</v>
      </c>
      <c r="N55" s="152">
        <v>11373.509999999998</v>
      </c>
      <c r="O55" s="152">
        <v>0</v>
      </c>
      <c r="P55" s="152">
        <v>1095.4899999999998</v>
      </c>
      <c r="Q55" s="152">
        <v>548.5100000000001</v>
      </c>
      <c r="R55" s="152">
        <v>1903.37</v>
      </c>
      <c r="S55" s="152">
        <v>0</v>
      </c>
      <c r="T55" s="152">
        <v>0</v>
      </c>
      <c r="U55" s="152">
        <v>0</v>
      </c>
      <c r="V55" s="153">
        <v>0</v>
      </c>
      <c r="W55" s="180">
        <f t="shared" si="4"/>
        <v>15259.96</v>
      </c>
      <c r="X55" s="93"/>
      <c r="Y55" s="246">
        <v>5514</v>
      </c>
      <c r="Z55" s="49" t="s">
        <v>37</v>
      </c>
      <c r="AA55" s="259">
        <v>37000</v>
      </c>
      <c r="AB55" s="247">
        <f t="shared" si="5"/>
        <v>15259.96</v>
      </c>
      <c r="AC55" s="250">
        <f t="shared" si="6"/>
        <v>41.243135135135134</v>
      </c>
      <c r="AD55" s="251">
        <f t="shared" si="7"/>
        <v>21740.04</v>
      </c>
      <c r="AF55" s="200"/>
      <c r="AG55" s="201"/>
      <c r="AH55" s="202"/>
      <c r="AI55" s="202"/>
    </row>
    <row r="56" spans="1:35" ht="15">
      <c r="A56" s="181">
        <v>5515</v>
      </c>
      <c r="B56" s="175" t="s">
        <v>38</v>
      </c>
      <c r="C56" s="152">
        <v>0</v>
      </c>
      <c r="D56" s="152">
        <v>0</v>
      </c>
      <c r="E56" s="152">
        <v>2655.5499999999997</v>
      </c>
      <c r="F56" s="152">
        <v>0</v>
      </c>
      <c r="G56" s="152">
        <v>75.75</v>
      </c>
      <c r="H56" s="152">
        <v>0</v>
      </c>
      <c r="I56" s="152">
        <v>0</v>
      </c>
      <c r="J56" s="152">
        <v>24.14</v>
      </c>
      <c r="K56" s="152">
        <v>0</v>
      </c>
      <c r="L56" s="152">
        <v>3200.31</v>
      </c>
      <c r="M56" s="152">
        <v>298.92</v>
      </c>
      <c r="N56" s="152">
        <v>6802.700000000001</v>
      </c>
      <c r="O56" s="152">
        <v>6024.83</v>
      </c>
      <c r="P56" s="152">
        <v>13360.010000000002</v>
      </c>
      <c r="Q56" s="152">
        <v>3998.1799999999994</v>
      </c>
      <c r="R56" s="152">
        <v>9616.560000000001</v>
      </c>
      <c r="S56" s="152">
        <v>205.54999999999998</v>
      </c>
      <c r="T56" s="152">
        <v>0</v>
      </c>
      <c r="U56" s="152">
        <v>0</v>
      </c>
      <c r="V56" s="153">
        <v>0</v>
      </c>
      <c r="W56" s="180">
        <f t="shared" si="4"/>
        <v>46262.5</v>
      </c>
      <c r="X56" s="93"/>
      <c r="Y56" s="246">
        <v>5515</v>
      </c>
      <c r="Z56" s="49" t="s">
        <v>38</v>
      </c>
      <c r="AA56" s="259">
        <v>45000</v>
      </c>
      <c r="AB56" s="247">
        <f t="shared" si="5"/>
        <v>46262.5</v>
      </c>
      <c r="AC56" s="250">
        <f t="shared" si="6"/>
        <v>102.80555555555554</v>
      </c>
      <c r="AD56" s="251">
        <f t="shared" si="7"/>
        <v>-1262.5</v>
      </c>
      <c r="AF56" s="200"/>
      <c r="AG56" s="201"/>
      <c r="AH56" s="202"/>
      <c r="AI56" s="202"/>
    </row>
    <row r="57" spans="1:35" ht="15">
      <c r="A57" s="181">
        <v>5516</v>
      </c>
      <c r="B57" s="175" t="s">
        <v>39</v>
      </c>
      <c r="C57" s="152">
        <v>0</v>
      </c>
      <c r="D57" s="152">
        <v>0</v>
      </c>
      <c r="E57" s="152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29.87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52">
        <v>0</v>
      </c>
      <c r="V57" s="153">
        <v>0</v>
      </c>
      <c r="W57" s="180">
        <f t="shared" si="4"/>
        <v>29.87</v>
      </c>
      <c r="X57" s="93"/>
      <c r="Y57" s="246">
        <v>5516</v>
      </c>
      <c r="Z57" s="49" t="s">
        <v>39</v>
      </c>
      <c r="AA57" s="259">
        <v>7000</v>
      </c>
      <c r="AB57" s="247">
        <f t="shared" si="5"/>
        <v>29.87</v>
      </c>
      <c r="AC57" s="250">
        <f t="shared" si="6"/>
        <v>0.4267142857142857</v>
      </c>
      <c r="AD57" s="251">
        <f t="shared" si="7"/>
        <v>6970.13</v>
      </c>
      <c r="AF57" s="200"/>
      <c r="AG57" s="201"/>
      <c r="AH57" s="202"/>
      <c r="AI57" s="202"/>
    </row>
    <row r="58" spans="1:35" ht="15">
      <c r="A58" s="181">
        <v>5521</v>
      </c>
      <c r="B58" s="175" t="s">
        <v>40</v>
      </c>
      <c r="C58" s="152">
        <v>0</v>
      </c>
      <c r="D58" s="152">
        <v>0</v>
      </c>
      <c r="E58" s="152">
        <v>7686.97</v>
      </c>
      <c r="F58" s="152">
        <v>84.49</v>
      </c>
      <c r="G58" s="152">
        <v>767.86</v>
      </c>
      <c r="H58" s="152">
        <v>0</v>
      </c>
      <c r="I58" s="152">
        <v>0</v>
      </c>
      <c r="J58" s="152">
        <v>0</v>
      </c>
      <c r="K58" s="152">
        <v>-589</v>
      </c>
      <c r="L58" s="152">
        <v>11655.379999999997</v>
      </c>
      <c r="M58" s="152">
        <v>0</v>
      </c>
      <c r="N58" s="152">
        <v>396.22</v>
      </c>
      <c r="O58" s="152">
        <v>95358.84000000001</v>
      </c>
      <c r="P58" s="152">
        <v>83220.80000000003</v>
      </c>
      <c r="Q58" s="152">
        <v>85.56</v>
      </c>
      <c r="R58" s="152">
        <v>45.17</v>
      </c>
      <c r="S58" s="152">
        <v>0</v>
      </c>
      <c r="T58" s="152">
        <v>0</v>
      </c>
      <c r="U58" s="152">
        <v>0</v>
      </c>
      <c r="V58" s="153">
        <v>0</v>
      </c>
      <c r="W58" s="180">
        <f t="shared" si="4"/>
        <v>198712.29000000007</v>
      </c>
      <c r="X58" s="93"/>
      <c r="Y58" s="246">
        <v>5521</v>
      </c>
      <c r="Z58" s="49" t="s">
        <v>40</v>
      </c>
      <c r="AA58" s="259">
        <v>195000</v>
      </c>
      <c r="AB58" s="247">
        <f t="shared" si="5"/>
        <v>198712.29000000007</v>
      </c>
      <c r="AC58" s="250">
        <f t="shared" si="6"/>
        <v>101.90373846153848</v>
      </c>
      <c r="AD58" s="251">
        <f t="shared" si="7"/>
        <v>-3712.2900000000664</v>
      </c>
      <c r="AF58" s="200"/>
      <c r="AG58" s="201"/>
      <c r="AH58" s="202"/>
      <c r="AI58" s="202"/>
    </row>
    <row r="59" spans="1:35" ht="15">
      <c r="A59" s="181">
        <v>5522</v>
      </c>
      <c r="B59" s="175" t="s">
        <v>41</v>
      </c>
      <c r="C59" s="152">
        <v>0</v>
      </c>
      <c r="D59" s="152">
        <v>0</v>
      </c>
      <c r="E59" s="152">
        <v>1198.25</v>
      </c>
      <c r="F59" s="152">
        <v>138.4</v>
      </c>
      <c r="G59" s="152">
        <v>247.8</v>
      </c>
      <c r="H59" s="152">
        <v>0</v>
      </c>
      <c r="I59" s="152">
        <v>113.14</v>
      </c>
      <c r="J59" s="152">
        <v>94.67</v>
      </c>
      <c r="K59" s="152">
        <v>0</v>
      </c>
      <c r="L59" s="152">
        <v>1044.75</v>
      </c>
      <c r="M59" s="152">
        <v>206.15</v>
      </c>
      <c r="N59" s="152">
        <v>1575.53</v>
      </c>
      <c r="O59" s="152">
        <v>927.6899999999999</v>
      </c>
      <c r="P59" s="152">
        <v>4578.39</v>
      </c>
      <c r="Q59" s="152">
        <v>1352.0900000000001</v>
      </c>
      <c r="R59" s="152">
        <v>637.06</v>
      </c>
      <c r="S59" s="152">
        <v>0</v>
      </c>
      <c r="T59" s="152">
        <v>0</v>
      </c>
      <c r="U59" s="152">
        <v>0</v>
      </c>
      <c r="V59" s="153">
        <v>-34</v>
      </c>
      <c r="W59" s="180">
        <f t="shared" si="4"/>
        <v>12079.92</v>
      </c>
      <c r="X59" s="93"/>
      <c r="Y59" s="246">
        <v>5522</v>
      </c>
      <c r="Z59" s="49" t="s">
        <v>41</v>
      </c>
      <c r="AA59" s="259">
        <v>10000</v>
      </c>
      <c r="AB59" s="247">
        <f t="shared" si="5"/>
        <v>12079.92</v>
      </c>
      <c r="AC59" s="250">
        <f t="shared" si="6"/>
        <v>120.7992</v>
      </c>
      <c r="AD59" s="251">
        <f t="shared" si="7"/>
        <v>-2079.92</v>
      </c>
      <c r="AF59" s="200"/>
      <c r="AG59" s="201"/>
      <c r="AH59" s="202"/>
      <c r="AI59" s="202"/>
    </row>
    <row r="60" spans="1:35" ht="15">
      <c r="A60" s="181">
        <v>5524</v>
      </c>
      <c r="B60" s="175" t="s">
        <v>42</v>
      </c>
      <c r="C60" s="152">
        <v>0</v>
      </c>
      <c r="D60" s="152">
        <v>-216</v>
      </c>
      <c r="E60" s="152">
        <v>4055.4000000000005</v>
      </c>
      <c r="F60" s="152">
        <v>1251.02</v>
      </c>
      <c r="G60" s="152">
        <v>1082</v>
      </c>
      <c r="H60" s="152">
        <v>174</v>
      </c>
      <c r="I60" s="152">
        <v>210</v>
      </c>
      <c r="J60" s="152">
        <v>40.72</v>
      </c>
      <c r="K60" s="152">
        <v>0</v>
      </c>
      <c r="L60" s="152">
        <v>7752.990000000001</v>
      </c>
      <c r="M60" s="152">
        <v>720</v>
      </c>
      <c r="N60" s="152">
        <v>4.5</v>
      </c>
      <c r="O60" s="152">
        <v>78.74000000000001</v>
      </c>
      <c r="P60" s="152">
        <v>256.28</v>
      </c>
      <c r="Q60" s="152">
        <v>0</v>
      </c>
      <c r="R60" s="152">
        <v>0</v>
      </c>
      <c r="S60" s="152">
        <v>0</v>
      </c>
      <c r="T60" s="152">
        <v>0</v>
      </c>
      <c r="U60" s="152">
        <v>0</v>
      </c>
      <c r="V60" s="153">
        <v>0</v>
      </c>
      <c r="W60" s="180">
        <f t="shared" si="4"/>
        <v>15409.650000000001</v>
      </c>
      <c r="X60" s="93"/>
      <c r="Y60" s="246">
        <v>5524</v>
      </c>
      <c r="Z60" s="49" t="s">
        <v>42</v>
      </c>
      <c r="AA60" s="259">
        <v>16900</v>
      </c>
      <c r="AB60" s="247">
        <f t="shared" si="5"/>
        <v>15409.650000000001</v>
      </c>
      <c r="AC60" s="250">
        <f t="shared" si="6"/>
        <v>91.18136094674557</v>
      </c>
      <c r="AD60" s="251">
        <f t="shared" si="7"/>
        <v>1490.3499999999985</v>
      </c>
      <c r="AF60" s="200"/>
      <c r="AG60" s="201"/>
      <c r="AH60" s="202"/>
      <c r="AI60" s="202"/>
    </row>
    <row r="61" spans="1:35" ht="15">
      <c r="A61" s="181">
        <v>5525</v>
      </c>
      <c r="B61" s="175" t="s">
        <v>43</v>
      </c>
      <c r="C61" s="152">
        <v>0</v>
      </c>
      <c r="D61" s="152">
        <v>0</v>
      </c>
      <c r="E61" s="152">
        <v>500</v>
      </c>
      <c r="F61" s="152">
        <v>374.83000000000004</v>
      </c>
      <c r="G61" s="152">
        <v>1334.2</v>
      </c>
      <c r="H61" s="152">
        <v>0</v>
      </c>
      <c r="I61" s="152">
        <v>0</v>
      </c>
      <c r="J61" s="152">
        <v>1887.2</v>
      </c>
      <c r="K61" s="152">
        <v>0</v>
      </c>
      <c r="L61" s="152">
        <v>0</v>
      </c>
      <c r="M61" s="152">
        <v>0</v>
      </c>
      <c r="N61" s="152">
        <v>144</v>
      </c>
      <c r="O61" s="152">
        <v>808</v>
      </c>
      <c r="P61" s="152">
        <v>374.40999999999997</v>
      </c>
      <c r="Q61" s="152">
        <v>0</v>
      </c>
      <c r="R61" s="152">
        <v>0</v>
      </c>
      <c r="S61" s="152">
        <v>0</v>
      </c>
      <c r="T61" s="152">
        <v>0</v>
      </c>
      <c r="U61" s="152">
        <v>0</v>
      </c>
      <c r="V61" s="153">
        <v>0</v>
      </c>
      <c r="W61" s="180">
        <f t="shared" si="4"/>
        <v>5422.64</v>
      </c>
      <c r="X61" s="93"/>
      <c r="Y61" s="246">
        <v>5525</v>
      </c>
      <c r="Z61" s="49" t="s">
        <v>43</v>
      </c>
      <c r="AA61" s="259">
        <v>6100</v>
      </c>
      <c r="AB61" s="247">
        <f t="shared" si="5"/>
        <v>5422.64</v>
      </c>
      <c r="AC61" s="250">
        <f t="shared" si="6"/>
        <v>88.89573770491805</v>
      </c>
      <c r="AD61" s="251">
        <f t="shared" si="7"/>
        <v>677.3599999999997</v>
      </c>
      <c r="AF61" s="200"/>
      <c r="AG61" s="201"/>
      <c r="AH61" s="202"/>
      <c r="AI61" s="202"/>
    </row>
    <row r="62" spans="1:35" ht="15">
      <c r="A62" s="181">
        <v>5532</v>
      </c>
      <c r="B62" s="175" t="s">
        <v>44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824.86</v>
      </c>
      <c r="M62" s="152">
        <v>0</v>
      </c>
      <c r="N62" s="152">
        <v>0</v>
      </c>
      <c r="O62" s="152">
        <v>0</v>
      </c>
      <c r="P62" s="152">
        <v>86</v>
      </c>
      <c r="Q62" s="152">
        <v>0</v>
      </c>
      <c r="R62" s="152">
        <v>0</v>
      </c>
      <c r="S62" s="152">
        <v>0</v>
      </c>
      <c r="T62" s="152">
        <v>0</v>
      </c>
      <c r="U62" s="152">
        <v>0</v>
      </c>
      <c r="V62" s="153">
        <v>0</v>
      </c>
      <c r="W62" s="180">
        <f t="shared" si="4"/>
        <v>910.86</v>
      </c>
      <c r="X62" s="93"/>
      <c r="Y62" s="246">
        <v>5532</v>
      </c>
      <c r="Z62" s="49" t="s">
        <v>44</v>
      </c>
      <c r="AA62" s="259">
        <v>2000</v>
      </c>
      <c r="AB62" s="247">
        <f t="shared" si="5"/>
        <v>910.86</v>
      </c>
      <c r="AC62" s="250">
        <f t="shared" si="6"/>
        <v>45.543</v>
      </c>
      <c r="AD62" s="251">
        <f t="shared" si="7"/>
        <v>1089.1399999999999</v>
      </c>
      <c r="AF62" s="200"/>
      <c r="AG62" s="201"/>
      <c r="AH62" s="202"/>
      <c r="AI62" s="202"/>
    </row>
    <row r="63" spans="1:35" ht="15">
      <c r="A63" s="181">
        <v>5539</v>
      </c>
      <c r="B63" s="175" t="s">
        <v>45</v>
      </c>
      <c r="C63" s="152">
        <v>0</v>
      </c>
      <c r="D63" s="152">
        <v>0</v>
      </c>
      <c r="E63" s="152">
        <v>0</v>
      </c>
      <c r="F63" s="152">
        <v>0</v>
      </c>
      <c r="G63" s="152">
        <v>74.7</v>
      </c>
      <c r="H63" s="152">
        <v>0</v>
      </c>
      <c r="I63" s="152">
        <v>0</v>
      </c>
      <c r="J63" s="152">
        <v>0</v>
      </c>
      <c r="K63" s="152">
        <v>0</v>
      </c>
      <c r="L63" s="152">
        <v>0</v>
      </c>
      <c r="M63" s="152">
        <v>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52">
        <v>0</v>
      </c>
      <c r="V63" s="153">
        <v>0</v>
      </c>
      <c r="W63" s="180">
        <f t="shared" si="4"/>
        <v>74.7</v>
      </c>
      <c r="X63" s="93"/>
      <c r="Y63" s="246">
        <v>5539</v>
      </c>
      <c r="Z63" s="49" t="s">
        <v>45</v>
      </c>
      <c r="AA63" s="259">
        <v>700</v>
      </c>
      <c r="AB63" s="247">
        <f t="shared" si="5"/>
        <v>74.7</v>
      </c>
      <c r="AC63" s="250">
        <f t="shared" si="6"/>
        <v>10.671428571428573</v>
      </c>
      <c r="AD63" s="251">
        <f t="shared" si="7"/>
        <v>625.3</v>
      </c>
      <c r="AF63" s="200"/>
      <c r="AG63" s="201"/>
      <c r="AH63" s="202"/>
      <c r="AI63" s="202"/>
    </row>
    <row r="64" spans="1:35" ht="15">
      <c r="A64" s="181">
        <v>5540</v>
      </c>
      <c r="B64" s="175" t="s">
        <v>46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242.73</v>
      </c>
      <c r="K64" s="152">
        <v>0</v>
      </c>
      <c r="L64" s="152">
        <v>153.69</v>
      </c>
      <c r="M64" s="152">
        <v>0</v>
      </c>
      <c r="N64" s="152">
        <v>0</v>
      </c>
      <c r="O64" s="152">
        <v>552.1099999999999</v>
      </c>
      <c r="P64" s="152">
        <v>1581.34</v>
      </c>
      <c r="Q64" s="152">
        <v>45.6</v>
      </c>
      <c r="R64" s="152">
        <v>0</v>
      </c>
      <c r="S64" s="152">
        <v>0</v>
      </c>
      <c r="T64" s="152">
        <v>0</v>
      </c>
      <c r="U64" s="152">
        <v>0</v>
      </c>
      <c r="V64" s="153">
        <v>0</v>
      </c>
      <c r="W64" s="180">
        <f t="shared" si="4"/>
        <v>2575.47</v>
      </c>
      <c r="X64" s="93"/>
      <c r="Y64" s="246">
        <v>5540</v>
      </c>
      <c r="Z64" s="49" t="s">
        <v>46</v>
      </c>
      <c r="AA64" s="259">
        <v>6300</v>
      </c>
      <c r="AB64" s="247">
        <f t="shared" si="5"/>
        <v>2575.47</v>
      </c>
      <c r="AC64" s="250">
        <f t="shared" si="6"/>
        <v>40.88047619047619</v>
      </c>
      <c r="AD64" s="251">
        <f t="shared" si="7"/>
        <v>3724.53</v>
      </c>
      <c r="AF64" s="200"/>
      <c r="AG64" s="201"/>
      <c r="AH64" s="202"/>
      <c r="AI64" s="202"/>
    </row>
    <row r="65" spans="1:35" ht="15">
      <c r="A65" s="181">
        <v>4528</v>
      </c>
      <c r="B65" s="50" t="s">
        <v>47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0</v>
      </c>
      <c r="V65" s="152">
        <v>0</v>
      </c>
      <c r="W65" s="180">
        <f>SUM(C65:V65)</f>
        <v>0</v>
      </c>
      <c r="X65" s="93"/>
      <c r="Y65" s="246">
        <v>4528</v>
      </c>
      <c r="Z65" s="49" t="s">
        <v>47</v>
      </c>
      <c r="AA65" s="259">
        <v>0</v>
      </c>
      <c r="AB65" s="247">
        <f t="shared" si="5"/>
        <v>0</v>
      </c>
      <c r="AC65" s="250"/>
      <c r="AD65" s="251">
        <f t="shared" si="7"/>
        <v>0</v>
      </c>
      <c r="AF65" s="200"/>
      <c r="AG65" s="201"/>
      <c r="AH65" s="202"/>
      <c r="AI65" s="202"/>
    </row>
    <row r="66" spans="1:35" ht="15">
      <c r="A66" s="181">
        <v>6010</v>
      </c>
      <c r="B66" s="175" t="s">
        <v>48</v>
      </c>
      <c r="C66" s="152">
        <v>0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52">
        <v>70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52">
        <v>0</v>
      </c>
      <c r="V66" s="153">
        <v>0</v>
      </c>
      <c r="W66" s="180">
        <f>SUM(C66:V66)</f>
        <v>70</v>
      </c>
      <c r="X66" s="93"/>
      <c r="Y66" s="246">
        <v>6010</v>
      </c>
      <c r="Z66" s="49" t="s">
        <v>48</v>
      </c>
      <c r="AA66" s="259">
        <v>0</v>
      </c>
      <c r="AB66" s="247">
        <f t="shared" si="5"/>
        <v>70</v>
      </c>
      <c r="AC66" s="250"/>
      <c r="AD66" s="251">
        <f t="shared" si="7"/>
        <v>-70</v>
      </c>
      <c r="AF66" s="200"/>
      <c r="AG66" s="201"/>
      <c r="AH66" s="202"/>
      <c r="AI66" s="202"/>
    </row>
    <row r="67" spans="1:35" ht="15">
      <c r="A67" s="181">
        <v>1039</v>
      </c>
      <c r="B67" s="175" t="s">
        <v>49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128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52">
        <v>0</v>
      </c>
      <c r="O67" s="152">
        <v>0</v>
      </c>
      <c r="P67" s="152">
        <v>800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3">
        <v>0</v>
      </c>
      <c r="W67" s="180">
        <f>SUM(C67:V67)</f>
        <v>928</v>
      </c>
      <c r="X67" s="93"/>
      <c r="Y67" s="181">
        <v>1039</v>
      </c>
      <c r="Z67" s="175" t="s">
        <v>49</v>
      </c>
      <c r="AA67" s="259">
        <v>0</v>
      </c>
      <c r="AB67" s="247">
        <f t="shared" si="5"/>
        <v>928</v>
      </c>
      <c r="AC67" s="250"/>
      <c r="AD67" s="251">
        <f t="shared" si="7"/>
        <v>-928</v>
      </c>
      <c r="AF67" s="200"/>
      <c r="AG67" s="201"/>
      <c r="AH67" s="202"/>
      <c r="AI67" s="202"/>
    </row>
    <row r="68" spans="1:35" ht="15.75" thickBot="1">
      <c r="A68" s="182" t="s">
        <v>50</v>
      </c>
      <c r="B68" s="176" t="s">
        <v>51</v>
      </c>
      <c r="C68" s="155">
        <v>0</v>
      </c>
      <c r="D68" s="155">
        <v>0</v>
      </c>
      <c r="E68" s="155">
        <v>0</v>
      </c>
      <c r="F68" s="183">
        <v>39.48</v>
      </c>
      <c r="G68" s="155">
        <v>0</v>
      </c>
      <c r="H68" s="155">
        <v>0</v>
      </c>
      <c r="I68" s="155">
        <v>0</v>
      </c>
      <c r="J68" s="183">
        <v>8.67</v>
      </c>
      <c r="K68" s="155">
        <v>0</v>
      </c>
      <c r="L68" s="155">
        <v>0</v>
      </c>
      <c r="M68" s="155">
        <v>0</v>
      </c>
      <c r="N68" s="155">
        <v>0</v>
      </c>
      <c r="O68" s="183">
        <v>2924.2100000000005</v>
      </c>
      <c r="P68" s="183">
        <v>17290.020000000004</v>
      </c>
      <c r="Q68" s="155">
        <v>0</v>
      </c>
      <c r="R68" s="183">
        <v>5040.34</v>
      </c>
      <c r="S68" s="155">
        <v>0</v>
      </c>
      <c r="T68" s="155">
        <v>0</v>
      </c>
      <c r="U68" s="155">
        <v>0</v>
      </c>
      <c r="V68" s="156">
        <v>0</v>
      </c>
      <c r="W68" s="184">
        <f>SUM(C68:V68)</f>
        <v>25302.720000000005</v>
      </c>
      <c r="X68" s="93"/>
      <c r="Y68" s="260" t="s">
        <v>50</v>
      </c>
      <c r="Z68" s="210" t="s">
        <v>51</v>
      </c>
      <c r="AA68" s="261">
        <v>40000</v>
      </c>
      <c r="AB68" s="262">
        <f t="shared" si="5"/>
        <v>25302.720000000005</v>
      </c>
      <c r="AC68" s="263">
        <f t="shared" si="6"/>
        <v>63.25680000000001</v>
      </c>
      <c r="AD68" s="264">
        <f t="shared" si="7"/>
        <v>14697.279999999995</v>
      </c>
      <c r="AF68" s="200"/>
      <c r="AG68" s="201"/>
      <c r="AH68" s="202"/>
      <c r="AI68" s="202"/>
    </row>
    <row r="69" spans="2:35" ht="16.5" thickBot="1">
      <c r="B69" s="207"/>
      <c r="C69" s="197">
        <f>SUM(C49:C68)</f>
        <v>82.25</v>
      </c>
      <c r="D69" s="197">
        <f aca="true" t="shared" si="8" ref="D69:V69">SUM(D49:D68)</f>
        <v>2422.63</v>
      </c>
      <c r="E69" s="197">
        <f t="shared" si="8"/>
        <v>22145.760000000002</v>
      </c>
      <c r="F69" s="197">
        <f t="shared" si="8"/>
        <v>2216.89</v>
      </c>
      <c r="G69" s="197">
        <f t="shared" si="8"/>
        <v>5319.86</v>
      </c>
      <c r="H69" s="197">
        <f t="shared" si="8"/>
        <v>2235.7200000000003</v>
      </c>
      <c r="I69" s="197">
        <f t="shared" si="8"/>
        <v>451.87</v>
      </c>
      <c r="J69" s="197">
        <f t="shared" si="8"/>
        <v>8275.84</v>
      </c>
      <c r="K69" s="197">
        <f t="shared" si="8"/>
        <v>300</v>
      </c>
      <c r="L69" s="197">
        <f t="shared" si="8"/>
        <v>27287.94</v>
      </c>
      <c r="M69" s="197">
        <f t="shared" si="8"/>
        <v>6339.799999999999</v>
      </c>
      <c r="N69" s="197">
        <f t="shared" si="8"/>
        <v>55527.810000000005</v>
      </c>
      <c r="O69" s="197">
        <f t="shared" si="8"/>
        <v>113226.33000000003</v>
      </c>
      <c r="P69" s="197">
        <f t="shared" si="8"/>
        <v>144404.32000000004</v>
      </c>
      <c r="Q69" s="197">
        <f t="shared" si="8"/>
        <v>66366.1</v>
      </c>
      <c r="R69" s="197">
        <f t="shared" si="8"/>
        <v>48798.139999999985</v>
      </c>
      <c r="S69" s="197">
        <f t="shared" si="8"/>
        <v>872.31</v>
      </c>
      <c r="T69" s="197">
        <f t="shared" si="8"/>
        <v>0</v>
      </c>
      <c r="U69" s="197">
        <f t="shared" si="8"/>
        <v>0</v>
      </c>
      <c r="V69" s="219">
        <f t="shared" si="8"/>
        <v>-34</v>
      </c>
      <c r="W69" s="218">
        <f>SUM(W49:W68)</f>
        <v>506239.57000000007</v>
      </c>
      <c r="X69" s="32"/>
      <c r="Y69" s="134"/>
      <c r="Z69" s="211"/>
      <c r="AA69" s="212">
        <v>640000</v>
      </c>
      <c r="AB69" s="213">
        <f>SUM(AB49:AB68)</f>
        <v>506239.57000000007</v>
      </c>
      <c r="AC69" s="36">
        <f>AB69/AA69*100</f>
        <v>79.0999328125</v>
      </c>
      <c r="AD69" s="213">
        <f>SUM(AD49:AD68)</f>
        <v>133760.4299999999</v>
      </c>
      <c r="AF69" s="200"/>
      <c r="AG69" s="201"/>
      <c r="AH69" s="202"/>
      <c r="AI69" s="202"/>
    </row>
    <row r="70" spans="2:35" ht="16.5" thickBot="1"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9">
        <f>SUM(C69:V69)</f>
        <v>506239.5700000001</v>
      </c>
      <c r="X70" s="32"/>
      <c r="AG70" s="205"/>
      <c r="AI70" s="205"/>
    </row>
    <row r="71" spans="2:24" ht="15.75">
      <c r="B71" s="164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4"/>
      <c r="T71" s="164"/>
      <c r="U71" s="164"/>
      <c r="V71" s="164"/>
      <c r="W71" s="206"/>
      <c r="X71" s="32"/>
    </row>
    <row r="72" spans="1:24" ht="15.75">
      <c r="A72" s="14"/>
      <c r="X72" s="32"/>
    </row>
    <row r="73" ht="15.75">
      <c r="A73" s="208"/>
    </row>
    <row r="74" ht="15">
      <c r="A74" s="135"/>
    </row>
    <row r="75" ht="15">
      <c r="A75" s="136"/>
    </row>
    <row r="76" spans="1:22" s="163" customFormat="1" ht="15">
      <c r="A76" s="162"/>
      <c r="B76" s="165"/>
      <c r="C76" s="168"/>
      <c r="D76" s="168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</row>
    <row r="77" spans="1:22" ht="15">
      <c r="A77" s="135"/>
      <c r="B77" s="166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8"/>
    </row>
    <row r="78" spans="1:22" ht="15">
      <c r="A78" s="135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70"/>
    </row>
    <row r="79" spans="1:22" ht="15">
      <c r="A79" s="137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70"/>
    </row>
    <row r="80" spans="1:22" ht="15">
      <c r="A80" s="135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70"/>
    </row>
    <row r="81" spans="1:22" ht="15">
      <c r="A81" s="135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70"/>
    </row>
    <row r="82" spans="1:22" ht="15">
      <c r="A82" s="135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70"/>
    </row>
    <row r="83" spans="1:22" ht="15">
      <c r="A83" s="135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70"/>
    </row>
    <row r="84" spans="1:22" ht="15">
      <c r="A84" s="135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70"/>
    </row>
    <row r="85" spans="1:22" ht="15">
      <c r="A85" s="135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70"/>
    </row>
    <row r="86" spans="1:22" ht="15">
      <c r="A86" s="135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70"/>
    </row>
    <row r="87" spans="1:22" ht="15">
      <c r="A87" s="135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70"/>
    </row>
    <row r="88" spans="1:22" ht="15">
      <c r="A88" s="135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70"/>
    </row>
    <row r="89" spans="1:22" ht="15">
      <c r="A89" s="135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70"/>
    </row>
    <row r="90" spans="1:22" ht="15">
      <c r="A90" s="135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70"/>
    </row>
    <row r="91" spans="1:22" ht="15">
      <c r="A91" s="135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70"/>
    </row>
    <row r="92" spans="1:22" ht="15">
      <c r="A92" s="135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70"/>
    </row>
    <row r="93" spans="1:22" ht="15">
      <c r="A93" s="135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70"/>
    </row>
    <row r="94" spans="1:22" ht="15">
      <c r="A94" s="135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70"/>
    </row>
    <row r="95" spans="1:22" ht="15">
      <c r="A95" s="135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70"/>
    </row>
    <row r="96" spans="1:22" ht="15">
      <c r="A96" s="135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70"/>
    </row>
    <row r="97" spans="1:22" ht="15">
      <c r="A97" s="135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70"/>
    </row>
    <row r="98" spans="1:22" ht="15">
      <c r="A98" s="135"/>
      <c r="B98" s="168"/>
      <c r="C98" s="168"/>
      <c r="D98" s="168"/>
      <c r="E98" s="167"/>
      <c r="F98" s="168"/>
      <c r="G98" s="168"/>
      <c r="H98" s="168"/>
      <c r="I98" s="167"/>
      <c r="J98" s="168"/>
      <c r="K98" s="168"/>
      <c r="L98" s="168"/>
      <c r="M98" s="168"/>
      <c r="N98" s="167"/>
      <c r="O98" s="167"/>
      <c r="P98" s="168"/>
      <c r="Q98" s="167"/>
      <c r="R98" s="168"/>
      <c r="S98" s="168"/>
      <c r="T98" s="168"/>
      <c r="U98" s="168"/>
      <c r="V98" s="170"/>
    </row>
    <row r="99" spans="2:22" s="163" customFormat="1" ht="1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</row>
    <row r="100" ht="15">
      <c r="V100" s="169"/>
    </row>
    <row r="101" ht="15">
      <c r="V101" s="167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4" max="4" width="12.7109375" style="0" customWidth="1"/>
  </cols>
  <sheetData>
    <row r="7" ht="15.75">
      <c r="B7" s="328" t="s">
        <v>111</v>
      </c>
    </row>
    <row r="9" spans="1:3" ht="15.75">
      <c r="A9" s="329"/>
      <c r="B9" s="329"/>
      <c r="C9" s="329"/>
    </row>
    <row r="10" spans="1:4" ht="15.75">
      <c r="A10" s="328" t="s">
        <v>102</v>
      </c>
      <c r="B10" s="329"/>
      <c r="C10" s="329"/>
      <c r="D10" s="328">
        <v>2015</v>
      </c>
    </row>
    <row r="11" spans="1:4" ht="15.75">
      <c r="A11" s="329"/>
      <c r="B11" s="329"/>
      <c r="C11" s="329"/>
      <c r="D11" s="331"/>
    </row>
    <row r="12" spans="1:4" ht="15.75">
      <c r="A12" s="329" t="s">
        <v>103</v>
      </c>
      <c r="B12" s="332"/>
      <c r="C12" s="332"/>
      <c r="D12" s="333">
        <f>5914.75+403</f>
        <v>6317.75</v>
      </c>
    </row>
    <row r="13" spans="1:4" ht="15.75">
      <c r="A13" s="329" t="s">
        <v>104</v>
      </c>
      <c r="B13" s="332"/>
      <c r="C13" s="332"/>
      <c r="D13" s="333">
        <v>111784.47</v>
      </c>
    </row>
    <row r="14" spans="1:4" ht="15.75">
      <c r="A14" s="329" t="s">
        <v>105</v>
      </c>
      <c r="B14" s="332"/>
      <c r="C14" s="332"/>
      <c r="D14" s="333">
        <v>245503.75</v>
      </c>
    </row>
    <row r="15" spans="1:4" ht="15.75">
      <c r="A15" s="329" t="s">
        <v>106</v>
      </c>
      <c r="B15" s="332"/>
      <c r="C15" s="332"/>
      <c r="D15" s="333">
        <v>66874.01</v>
      </c>
    </row>
    <row r="16" spans="1:4" ht="15.75">
      <c r="A16" s="329" t="s">
        <v>107</v>
      </c>
      <c r="B16" s="332"/>
      <c r="C16" s="332"/>
      <c r="D16" s="333">
        <v>203896</v>
      </c>
    </row>
    <row r="17" spans="1:4" ht="15.75">
      <c r="A17" s="329" t="s">
        <v>108</v>
      </c>
      <c r="B17" s="332"/>
      <c r="C17" s="332"/>
      <c r="D17" s="333">
        <v>165062.32</v>
      </c>
    </row>
    <row r="18" spans="1:4" ht="15.75">
      <c r="A18" s="329" t="s">
        <v>109</v>
      </c>
      <c r="B18" s="332"/>
      <c r="C18" s="332"/>
      <c r="D18" s="333">
        <v>2803.57</v>
      </c>
    </row>
    <row r="19" spans="1:4" ht="15.75">
      <c r="A19" s="329" t="s">
        <v>110</v>
      </c>
      <c r="B19" s="332"/>
      <c r="C19" s="332"/>
      <c r="D19" s="335">
        <f>18253.92+688.16</f>
        <v>18942.079999999998</v>
      </c>
    </row>
    <row r="20" spans="1:4" ht="15.75">
      <c r="A20" s="329"/>
      <c r="B20" s="329"/>
      <c r="C20" s="329"/>
      <c r="D20" s="330">
        <f>SUM(D12:D19)</f>
        <v>821183.95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9.140625" style="338" customWidth="1"/>
    <col min="2" max="2" width="20.57421875" style="338" customWidth="1"/>
    <col min="3" max="3" width="12.57421875" style="338" customWidth="1"/>
    <col min="4" max="4" width="14.140625" style="338" customWidth="1"/>
    <col min="5" max="5" width="12.00390625" style="338" customWidth="1"/>
    <col min="6" max="6" width="12.7109375" style="338" customWidth="1"/>
    <col min="7" max="7" width="12.00390625" style="338" customWidth="1"/>
    <col min="8" max="8" width="13.57421875" style="338" customWidth="1"/>
    <col min="9" max="9" width="13.421875" style="338" customWidth="1"/>
    <col min="10" max="10" width="12.7109375" style="338" customWidth="1"/>
    <col min="11" max="11" width="13.140625" style="338" customWidth="1"/>
    <col min="12" max="12" width="15.57421875" style="338" customWidth="1"/>
    <col min="13" max="13" width="12.28125" style="338" customWidth="1"/>
    <col min="14" max="14" width="12.8515625" style="338" customWidth="1"/>
    <col min="15" max="16384" width="9.140625" style="338" customWidth="1"/>
  </cols>
  <sheetData>
    <row r="2" ht="15.75">
      <c r="C2" s="363" t="s">
        <v>122</v>
      </c>
    </row>
    <row r="3" ht="15.75">
      <c r="C3" s="363"/>
    </row>
    <row r="4" ht="15.75" thickBot="1"/>
    <row r="5" spans="1:14" ht="15.75" thickBot="1">
      <c r="A5" s="88" t="s">
        <v>85</v>
      </c>
      <c r="B5" s="89"/>
      <c r="C5" s="89"/>
      <c r="E5" s="99"/>
      <c r="F5" s="72" t="s">
        <v>0</v>
      </c>
      <c r="G5" s="93"/>
      <c r="H5" s="345" t="s">
        <v>88</v>
      </c>
      <c r="I5" s="99"/>
      <c r="J5" s="99"/>
      <c r="K5" s="99"/>
      <c r="L5" s="99"/>
      <c r="M5" s="99"/>
      <c r="N5" s="346"/>
    </row>
    <row r="6" spans="1:14" ht="39.75" thickBot="1">
      <c r="A6" s="230"/>
      <c r="B6" s="231" t="s">
        <v>4</v>
      </c>
      <c r="C6" s="233" t="s">
        <v>6</v>
      </c>
      <c r="D6" s="236" t="s">
        <v>118</v>
      </c>
      <c r="E6" s="233" t="s">
        <v>115</v>
      </c>
      <c r="F6" s="233" t="s">
        <v>14</v>
      </c>
      <c r="G6" s="235" t="s">
        <v>114</v>
      </c>
      <c r="H6" s="235" t="s">
        <v>17</v>
      </c>
      <c r="I6" s="235" t="s">
        <v>18</v>
      </c>
      <c r="J6" s="235" t="s">
        <v>119</v>
      </c>
      <c r="K6" s="235" t="s">
        <v>120</v>
      </c>
      <c r="L6" s="235" t="s">
        <v>121</v>
      </c>
      <c r="M6" s="234" t="s">
        <v>116</v>
      </c>
      <c r="N6" s="238" t="s">
        <v>22</v>
      </c>
    </row>
    <row r="7" spans="1:14" ht="15">
      <c r="A7" s="347"/>
      <c r="B7" s="337"/>
      <c r="C7" s="348"/>
      <c r="D7" s="337"/>
      <c r="E7" s="348"/>
      <c r="F7" s="348"/>
      <c r="G7" s="349"/>
      <c r="H7" s="349"/>
      <c r="I7" s="349"/>
      <c r="J7" s="349"/>
      <c r="K7" s="349"/>
      <c r="L7" s="349"/>
      <c r="M7" s="350"/>
      <c r="N7" s="351"/>
    </row>
    <row r="8" spans="1:15" ht="15.75">
      <c r="A8" s="352">
        <v>15</v>
      </c>
      <c r="B8" s="353" t="s">
        <v>101</v>
      </c>
      <c r="C8" s="342"/>
      <c r="D8" s="342"/>
      <c r="E8" s="342"/>
      <c r="F8" s="342"/>
      <c r="G8" s="354">
        <v>300</v>
      </c>
      <c r="H8" s="342"/>
      <c r="I8" s="342"/>
      <c r="J8" s="342"/>
      <c r="K8" s="342"/>
      <c r="L8" s="342"/>
      <c r="M8" s="342"/>
      <c r="N8" s="344">
        <v>300</v>
      </c>
      <c r="O8" s="339"/>
    </row>
    <row r="9" spans="1:15" ht="15.75">
      <c r="A9" s="355">
        <v>50</v>
      </c>
      <c r="B9" s="356" t="s">
        <v>27</v>
      </c>
      <c r="C9" s="343">
        <v>668.0600000000001</v>
      </c>
      <c r="D9" s="343">
        <v>28882.050000000003</v>
      </c>
      <c r="E9" s="343">
        <v>5684.849999999999</v>
      </c>
      <c r="F9" s="343">
        <v>56289.5</v>
      </c>
      <c r="G9" s="343">
        <v>21884.47</v>
      </c>
      <c r="H9" s="343">
        <v>40305.72</v>
      </c>
      <c r="I9" s="343">
        <v>5841.67</v>
      </c>
      <c r="J9" s="343">
        <v>89138.61</v>
      </c>
      <c r="K9" s="343">
        <v>37831.33</v>
      </c>
      <c r="L9" s="343">
        <v>1580.1599999999999</v>
      </c>
      <c r="M9" s="343">
        <v>0</v>
      </c>
      <c r="N9" s="343">
        <f>SUM(C9:M9)</f>
        <v>288106.42000000004</v>
      </c>
      <c r="O9" s="339"/>
    </row>
    <row r="10" spans="1:15" ht="15.75">
      <c r="A10" s="357">
        <v>55</v>
      </c>
      <c r="B10" s="344" t="s">
        <v>29</v>
      </c>
      <c r="C10" s="344">
        <v>2422.63</v>
      </c>
      <c r="D10" s="344">
        <v>32370.100000000002</v>
      </c>
      <c r="E10" s="344">
        <v>8575.84</v>
      </c>
      <c r="F10" s="344">
        <v>27287.94</v>
      </c>
      <c r="G10" s="344">
        <v>61915.86</v>
      </c>
      <c r="H10" s="344">
        <v>113226.33000000003</v>
      </c>
      <c r="I10" s="344">
        <v>144404.32000000004</v>
      </c>
      <c r="J10" s="344">
        <v>66366.1</v>
      </c>
      <c r="K10" s="344">
        <v>48798.139999999985</v>
      </c>
      <c r="L10" s="344">
        <v>872.31</v>
      </c>
      <c r="M10" s="344">
        <v>0</v>
      </c>
      <c r="N10" s="344">
        <v>506239.57000000007</v>
      </c>
      <c r="O10" s="339"/>
    </row>
    <row r="11" spans="2:15" s="198" customFormat="1" ht="15.75">
      <c r="B11" s="266" t="s">
        <v>112</v>
      </c>
      <c r="C11" s="330">
        <f aca="true" t="shared" si="0" ref="C11:N11">SUM(C8:C10)</f>
        <v>3090.69</v>
      </c>
      <c r="D11" s="330">
        <v>61252.15</v>
      </c>
      <c r="E11" s="330">
        <v>14260.689999999999</v>
      </c>
      <c r="F11" s="330">
        <f t="shared" si="0"/>
        <v>83577.44</v>
      </c>
      <c r="G11" s="330">
        <v>84100.33</v>
      </c>
      <c r="H11" s="330">
        <f t="shared" si="0"/>
        <v>153532.05000000005</v>
      </c>
      <c r="I11" s="330">
        <f t="shared" si="0"/>
        <v>150245.99000000005</v>
      </c>
      <c r="J11" s="330">
        <f t="shared" si="0"/>
        <v>155504.71000000002</v>
      </c>
      <c r="K11" s="330">
        <f t="shared" si="0"/>
        <v>86629.46999999999</v>
      </c>
      <c r="L11" s="330">
        <f t="shared" si="0"/>
        <v>2452.47</v>
      </c>
      <c r="M11" s="330">
        <f>SUM(M9:M10)</f>
        <v>0</v>
      </c>
      <c r="N11" s="330">
        <f t="shared" si="0"/>
        <v>794645.9900000001</v>
      </c>
      <c r="O11" s="341"/>
    </row>
    <row r="12" spans="2:15" s="198" customFormat="1" ht="15.75">
      <c r="B12" s="266" t="s">
        <v>113</v>
      </c>
      <c r="C12" s="206">
        <v>0</v>
      </c>
      <c r="D12" s="206">
        <v>0</v>
      </c>
      <c r="E12" s="206">
        <v>0</v>
      </c>
      <c r="F12" s="206">
        <v>165062.32</v>
      </c>
      <c r="G12" s="330">
        <v>6317.75</v>
      </c>
      <c r="H12" s="330">
        <v>111784.47</v>
      </c>
      <c r="I12" s="330">
        <v>245503.75</v>
      </c>
      <c r="J12" s="206">
        <v>66874.01</v>
      </c>
      <c r="K12" s="206">
        <v>203896</v>
      </c>
      <c r="L12" s="206">
        <v>2803.57</v>
      </c>
      <c r="M12" s="206">
        <v>18942.08</v>
      </c>
      <c r="N12" s="206">
        <f>SUM(C12:M12)</f>
        <v>821183.95</v>
      </c>
      <c r="O12" s="206"/>
    </row>
    <row r="13" s="340" customFormat="1" ht="14.25"/>
    <row r="14" spans="2:14" s="266" customFormat="1" ht="15.75">
      <c r="B14" s="266" t="s">
        <v>117</v>
      </c>
      <c r="C14" s="206">
        <f>C12-C11</f>
        <v>-3090.69</v>
      </c>
      <c r="D14" s="206">
        <f aca="true" t="shared" si="1" ref="D14:N14">D12-D11</f>
        <v>-61252.15</v>
      </c>
      <c r="E14" s="206">
        <f t="shared" si="1"/>
        <v>-14260.689999999999</v>
      </c>
      <c r="F14" s="206">
        <f t="shared" si="1"/>
        <v>81484.88</v>
      </c>
      <c r="G14" s="206">
        <f t="shared" si="1"/>
        <v>-77782.58</v>
      </c>
      <c r="H14" s="206">
        <f t="shared" si="1"/>
        <v>-41747.580000000045</v>
      </c>
      <c r="I14" s="206">
        <f t="shared" si="1"/>
        <v>95257.75999999995</v>
      </c>
      <c r="J14" s="206">
        <f t="shared" si="1"/>
        <v>-88630.70000000003</v>
      </c>
      <c r="K14" s="206">
        <f t="shared" si="1"/>
        <v>117266.53000000001</v>
      </c>
      <c r="L14" s="206">
        <f t="shared" si="1"/>
        <v>351.10000000000036</v>
      </c>
      <c r="M14" s="206">
        <f t="shared" si="1"/>
        <v>18942.08</v>
      </c>
      <c r="N14" s="206">
        <f t="shared" si="1"/>
        <v>26537.959999999846</v>
      </c>
    </row>
    <row r="16" spans="8:12" ht="15.75">
      <c r="H16" s="209"/>
      <c r="I16" s="358"/>
      <c r="J16" s="209"/>
      <c r="K16" s="209"/>
      <c r="L16" s="359"/>
    </row>
    <row r="17" spans="8:12" ht="15">
      <c r="H17" s="209"/>
      <c r="I17" s="209"/>
      <c r="J17" s="209"/>
      <c r="K17" s="209"/>
      <c r="L17" s="359"/>
    </row>
    <row r="18" spans="8:12" ht="15.75">
      <c r="H18" s="360"/>
      <c r="I18" s="360"/>
      <c r="J18" s="360"/>
      <c r="K18" s="209"/>
      <c r="L18" s="359"/>
    </row>
    <row r="19" spans="8:12" ht="15.75">
      <c r="H19" s="358"/>
      <c r="I19" s="360"/>
      <c r="J19" s="360"/>
      <c r="K19" s="358"/>
      <c r="L19" s="359"/>
    </row>
    <row r="20" spans="8:12" ht="15.75">
      <c r="H20" s="360"/>
      <c r="I20" s="360"/>
      <c r="J20" s="360"/>
      <c r="K20" s="361"/>
      <c r="L20" s="359"/>
    </row>
    <row r="21" spans="8:12" ht="15.75">
      <c r="H21" s="360"/>
      <c r="I21" s="362"/>
      <c r="J21" s="362"/>
      <c r="K21" s="334"/>
      <c r="L21" s="359"/>
    </row>
    <row r="22" spans="8:12" ht="15.75">
      <c r="H22" s="360"/>
      <c r="I22" s="362"/>
      <c r="J22" s="362"/>
      <c r="K22" s="334"/>
      <c r="L22" s="359"/>
    </row>
    <row r="23" spans="8:12" ht="15.75">
      <c r="H23" s="360"/>
      <c r="I23" s="362"/>
      <c r="J23" s="362"/>
      <c r="K23" s="334"/>
      <c r="L23" s="359"/>
    </row>
    <row r="24" spans="8:12" ht="15.75">
      <c r="H24" s="360"/>
      <c r="I24" s="362"/>
      <c r="J24" s="362"/>
      <c r="K24" s="334"/>
      <c r="L24" s="359"/>
    </row>
    <row r="25" spans="8:12" ht="15.75">
      <c r="H25" s="360"/>
      <c r="I25" s="362"/>
      <c r="J25" s="362"/>
      <c r="K25" s="334"/>
      <c r="L25" s="359"/>
    </row>
    <row r="26" spans="8:12" ht="15.75">
      <c r="H26" s="360"/>
      <c r="I26" s="362"/>
      <c r="J26" s="362"/>
      <c r="K26" s="334"/>
      <c r="L26" s="359"/>
    </row>
    <row r="27" spans="8:12" ht="15.75">
      <c r="H27" s="360"/>
      <c r="I27" s="362"/>
      <c r="J27" s="362"/>
      <c r="K27" s="334"/>
      <c r="L27" s="359"/>
    </row>
    <row r="28" spans="8:12" ht="15.75">
      <c r="H28" s="360"/>
      <c r="I28" s="362"/>
      <c r="J28" s="362"/>
      <c r="K28" s="334"/>
      <c r="L28" s="359"/>
    </row>
    <row r="29" spans="8:12" ht="15.75">
      <c r="H29" s="360"/>
      <c r="I29" s="360"/>
      <c r="J29" s="360"/>
      <c r="K29" s="336"/>
      <c r="L29" s="359"/>
    </row>
    <row r="30" spans="3:12" ht="15">
      <c r="C30"/>
      <c r="H30" s="359"/>
      <c r="I30" s="359"/>
      <c r="J30" s="359"/>
      <c r="K30" s="359"/>
      <c r="L30" s="359"/>
    </row>
    <row r="31" ht="15">
      <c r="C31"/>
    </row>
    <row r="32" ht="15">
      <c r="C32"/>
    </row>
    <row r="33" ht="15">
      <c r="C33"/>
    </row>
    <row r="34" ht="15">
      <c r="C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Veiko Eensalu</dc:creator>
  <cp:keywords/>
  <dc:description/>
  <cp:lastModifiedBy>Tanita Tammeri</cp:lastModifiedBy>
  <cp:lastPrinted>2016-01-19T12:47:20Z</cp:lastPrinted>
  <dcterms:created xsi:type="dcterms:W3CDTF">2016-01-19T06:38:11Z</dcterms:created>
  <dcterms:modified xsi:type="dcterms:W3CDTF">2016-02-04T08:45:34Z</dcterms:modified>
  <cp:category/>
  <cp:version/>
  <cp:contentType/>
  <cp:contentStatus/>
</cp:coreProperties>
</file>